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7935" activeTab="0"/>
  </bookViews>
  <sheets>
    <sheet name="THCS" sheetId="1" r:id="rId1"/>
    <sheet name="TIEU HOC" sheetId="2" r:id="rId2"/>
    <sheet name="MAM NON" sheetId="3" r:id="rId3"/>
    <sheet name="TONG HOP" sheetId="4" r:id="rId4"/>
    <sheet name="BINH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<sst xmlns="http://schemas.openxmlformats.org/spreadsheetml/2006/main" count="994" uniqueCount="278">
  <si>
    <t>UBND HUYỆN GIA LỘC</t>
  </si>
  <si>
    <t>PHÒNG GIÁO DỤC VÀ ĐÀO TẠO</t>
  </si>
  <si>
    <t>BÁO CÁO TÌNH HÌNH CƠ SỞ VẬT CHẤT ĐẦU NĂM HỌC 2014-2015</t>
  </si>
  <si>
    <t>STT</t>
  </si>
  <si>
    <t>Nội dung</t>
  </si>
  <si>
    <t>Đơn vị</t>
  </si>
  <si>
    <t>GDMN</t>
  </si>
  <si>
    <t>GDTH</t>
  </si>
  <si>
    <t>THCS</t>
  </si>
  <si>
    <t>Ghi chú</t>
  </si>
  <si>
    <t>Tên đơn vị</t>
  </si>
  <si>
    <t>Số lớp</t>
  </si>
  <si>
    <t>Số học sinh</t>
  </si>
  <si>
    <t>Phòng mới xây, bàn giao</t>
  </si>
  <si>
    <t>Phòng đang xây</t>
  </si>
  <si>
    <t>Phòng đang XD</t>
  </si>
  <si>
    <t>Phòng làm việc</t>
  </si>
  <si>
    <t>Tổng số phòng</t>
  </si>
  <si>
    <t xml:space="preserve">Phòng cải tạo </t>
  </si>
  <si>
    <t>Thư viện</t>
  </si>
  <si>
    <t>Số SGKHS (cho, tặng, mượn ở thư viện</t>
  </si>
  <si>
    <t>Các công trình phụ trợ được xây mới</t>
  </si>
  <si>
    <t>Sân chơi, bãi tập</t>
  </si>
  <si>
    <t>Công trình vệ sinh</t>
  </si>
  <si>
    <t>Nhà để xe GV, HS</t>
  </si>
  <si>
    <t>Cổng, tường bao</t>
  </si>
  <si>
    <t>Thiết bị phòng học, phòng làm việc được mua sắm mới</t>
  </si>
  <si>
    <t>Bảng</t>
  </si>
  <si>
    <t>Trong đó</t>
  </si>
  <si>
    <t>Số SGK, STK, GV  ( mua mới+ bổ sung)</t>
  </si>
  <si>
    <t>Phòng kiên cố</t>
  </si>
  <si>
    <t>Đoàn Thượng</t>
  </si>
  <si>
    <t>Đồng Quang</t>
  </si>
  <si>
    <t>Đức Xương</t>
  </si>
  <si>
    <t>Gia Hoà</t>
  </si>
  <si>
    <t>Gia Khánh</t>
  </si>
  <si>
    <t>Gia Lương</t>
  </si>
  <si>
    <t>Gia Tân</t>
  </si>
  <si>
    <t>Gia Xuyên</t>
  </si>
  <si>
    <t>Hoàng Diệu</t>
  </si>
  <si>
    <t>Hồng Hưng</t>
  </si>
  <si>
    <t>Liên Hồng</t>
  </si>
  <si>
    <t>Lê Lợi</t>
  </si>
  <si>
    <t>Nhật Tân</t>
  </si>
  <si>
    <t>Phạm Trấn</t>
  </si>
  <si>
    <t>Phương Hưng</t>
  </si>
  <si>
    <t>Quang Minh</t>
  </si>
  <si>
    <t>Thị Trấn</t>
  </si>
  <si>
    <t>Tân Tiến</t>
  </si>
  <si>
    <t>Toàn Thắng</t>
  </si>
  <si>
    <t>Thống Kênh</t>
  </si>
  <si>
    <t>Thống Nhất</t>
  </si>
  <si>
    <t>Trùng Khánh</t>
  </si>
  <si>
    <t>Yết Kiêu</t>
  </si>
  <si>
    <t>Hoa Hồng</t>
  </si>
  <si>
    <t>Lê Thanh Nghị</t>
  </si>
  <si>
    <t>Phòng học bộ môn</t>
  </si>
  <si>
    <t>Tổng kinh phí</t>
  </si>
  <si>
    <t>Trong đó Phòng mới xây dựng, bàn giao,sử dụng</t>
  </si>
  <si>
    <t>CỘNG:</t>
  </si>
  <si>
    <t>BÁO CÁO TÌNH HÌNH CƠ SỞ VẬT CHẤT ĐÀU NĂM 2014-2015</t>
  </si>
  <si>
    <t xml:space="preserve"> - Số liệu báo cáo: Thời điểm 20/8/2014</t>
  </si>
  <si>
    <t>Nhà trẻ</t>
  </si>
  <si>
    <t>Tổng số nhóm trẻ</t>
  </si>
  <si>
    <t>Số cháu nhà trẻ</t>
  </si>
  <si>
    <t>Tỉ lệ huy động đến thời điểm hiện tại</t>
  </si>
  <si>
    <t>Mẫu giáo</t>
  </si>
  <si>
    <t>Trong đó cháu 5 tuổi</t>
  </si>
  <si>
    <t>Phòng học</t>
  </si>
  <si>
    <t>Phòng phục vụ học tập</t>
  </si>
  <si>
    <t>Bậc học Mầm non</t>
  </si>
  <si>
    <t>Người lập</t>
  </si>
  <si>
    <t>Tổng số lớp</t>
  </si>
  <si>
    <t>Số cháu mẫu giáo</t>
  </si>
  <si>
    <t>Số cháu</t>
  </si>
  <si>
    <t>Đội ngũ CB, GV,NV</t>
  </si>
  <si>
    <t xml:space="preserve">Tổng số </t>
  </si>
  <si>
    <t>CBQL</t>
  </si>
  <si>
    <t>GVNT</t>
  </si>
  <si>
    <t>Cô nuôi</t>
  </si>
  <si>
    <t>Nhân viên</t>
  </si>
  <si>
    <t>GVMG</t>
  </si>
  <si>
    <t>Số Lớp</t>
  </si>
  <si>
    <t>Tổng số phòng học:</t>
  </si>
  <si>
    <t>Trong đó: + Kiên cố</t>
  </si>
  <si>
    <t xml:space="preserve"> + Phòng tạm, cấp 4</t>
  </si>
  <si>
    <t xml:space="preserve"> + Phòng đang xây dựng</t>
  </si>
  <si>
    <t xml:space="preserve"> + Phòng cải tạo</t>
  </si>
  <si>
    <t>Tổng số phòng làm việc:</t>
  </si>
  <si>
    <t>Tổng số thư viện:</t>
  </si>
  <si>
    <t>Trong đó:</t>
  </si>
  <si>
    <t xml:space="preserve"> + Số SGK-STK GV (mua mới+ bổ sung)</t>
  </si>
  <si>
    <t xml:space="preserve"> + Số SGK-STK HS (mua mới+ bổ sung)</t>
  </si>
  <si>
    <t>Tổng số phòng thiết bị dạy học:</t>
  </si>
  <si>
    <t>Trong đó: + Số TB, ĐD mua mới</t>
  </si>
  <si>
    <t xml:space="preserve"> + Số máy Vi tính, TB nghe nhìn mua mới</t>
  </si>
  <si>
    <t xml:space="preserve"> + Số bộ ĐD- ĐC mua mới</t>
  </si>
  <si>
    <t>các công trình phụ trợ được xây mới:</t>
  </si>
  <si>
    <t xml:space="preserve"> + Cổng, tường bao</t>
  </si>
  <si>
    <t>Tổng kinh phí đầu tư CSVC phục vụ năm học mới:</t>
  </si>
  <si>
    <t xml:space="preserve"> + XD, cải tạo, nâng cấp</t>
  </si>
  <si>
    <t xml:space="preserve"> + Huy động XHH</t>
  </si>
  <si>
    <t>SĐT: 0988 642 998</t>
  </si>
  <si>
    <t>Ngày 25 tháng 8 năm 2014</t>
  </si>
  <si>
    <t>TRƯỞNG PHÒNG</t>
  </si>
  <si>
    <t>Hoàng Sách Phương</t>
  </si>
  <si>
    <t>HS</t>
  </si>
  <si>
    <t>Phòng</t>
  </si>
  <si>
    <t>Tổng số phòng học bộ môn:</t>
  </si>
  <si>
    <t>-</t>
  </si>
  <si>
    <t>T.viện</t>
  </si>
  <si>
    <t>Bản</t>
  </si>
  <si>
    <t>Bộ</t>
  </si>
  <si>
    <t>Bộ/chiếc</t>
  </si>
  <si>
    <r>
      <t>M</t>
    </r>
    <r>
      <rPr>
        <vertAlign val="superscript"/>
        <sz val="12"/>
        <rFont val="Times New Roman"/>
        <family val="1"/>
      </rPr>
      <t>2</t>
    </r>
  </si>
  <si>
    <t xml:space="preserve"> -</t>
  </si>
  <si>
    <t>Chiếc</t>
  </si>
  <si>
    <t xml:space="preserve">Lớp </t>
  </si>
  <si>
    <t>1.000đ</t>
  </si>
  <si>
    <t xml:space="preserve"> + Trang bị nội thất</t>
  </si>
  <si>
    <t xml:space="preserve"> + Thiết bị đồ dùng dạy học</t>
  </si>
  <si>
    <t xml:space="preserve"> + Sách giáo khoa, sách thư viện</t>
  </si>
  <si>
    <t xml:space="preserve"> + Bàn ghế</t>
  </si>
  <si>
    <t xml:space="preserve"> + Tủ, giá</t>
  </si>
  <si>
    <t xml:space="preserve"> + Bảng</t>
  </si>
  <si>
    <t xml:space="preserve"> + Nhà để xe GV, HS</t>
  </si>
  <si>
    <t xml:space="preserve"> + Công trình vệ sinh</t>
  </si>
  <si>
    <t xml:space="preserve"> + Sân chơi, bãi tập</t>
  </si>
  <si>
    <t xml:space="preserve"> + Phòng mới XD, bàn giao đưa vào SD</t>
  </si>
  <si>
    <t>Trong đó: + Đúng quy cách</t>
  </si>
  <si>
    <t xml:space="preserve"> + Phòng mượn</t>
  </si>
  <si>
    <t xml:space="preserve"> + Số SGK HS (cho, tặng, mượn ở thư viện)</t>
  </si>
  <si>
    <t>(nhóm MN)</t>
  </si>
  <si>
    <t>NGƯỜI TỔNG HỢP, BÁO CÁO</t>
  </si>
  <si>
    <t xml:space="preserve"> Vũ Thị Hiền</t>
  </si>
  <si>
    <t xml:space="preserve">Trong đó: Phòng mới XD, bàn giao đưa </t>
  </si>
  <si>
    <t>vào SD</t>
  </si>
  <si>
    <t>Số liệu báo cáo: Thời điểm 20/8/2014</t>
  </si>
  <si>
    <t xml:space="preserve">Thời điểm tháng 12/2014: </t>
  </si>
  <si>
    <t>Thị  trấn đủ phòng do xây mới</t>
  </si>
  <si>
    <t>Gia Khánh thiếu 5: mượn của thôn 4phongf, 1 phòng xây tạm</t>
  </si>
  <si>
    <t>Trùng khánh thiếu 2: mượn 1 phòng hội đồng, 1 phòng HT</t>
  </si>
  <si>
    <t>Yết Kiêu thiếu 1: mượn 1 phòng thư viện.</t>
  </si>
  <si>
    <t>Tháng12/2014:</t>
  </si>
  <si>
    <t>GH vvanx thiếu 6( báo nhầm 1</t>
  </si>
  <si>
    <t>Hd thiếu 1</t>
  </si>
  <si>
    <t>Hồng hưng thiếu 2: lấy 2 phòng ngủ thôn Phương khê làm phòng học,</t>
  </si>
  <si>
    <t>Phương hưng thiếu 1: lấy 1 phòng ngăn làm đôi</t>
  </si>
  <si>
    <t>Trùng khánh thiếu 1: lấy 1 phòng ngăn làm đôi</t>
  </si>
  <si>
    <t>Toàn thắng thiếu 1</t>
  </si>
  <si>
    <t>PHÒNG GD&amp;ĐT GIA LỘC</t>
  </si>
  <si>
    <t>RÀ SOÁT CSVC TRƯỜNG TIỂU HỌC THEO TIÊU CHUẨN TRƯỜNG CHUẨN QG</t>
  </si>
  <si>
    <t>NĂM HỌC 2014-2015</t>
  </si>
  <si>
    <t>Trường TH</t>
  </si>
  <si>
    <t>Số HS</t>
  </si>
  <si>
    <t>Diện tích (m2)</t>
  </si>
  <si>
    <t>Số phòng học</t>
  </si>
  <si>
    <t>Số phòng chức năng (ghi số lượng, ko ghi diện tích)</t>
  </si>
  <si>
    <t>Ghi chú (phòng chức năng thiếu DT hoặc cấp 4…)</t>
  </si>
  <si>
    <t>Kiến nghị, đề xuất (nếu có)</t>
  </si>
  <si>
    <t>Tổng DT</t>
  </si>
  <si>
    <t>DT sân chơi</t>
  </si>
  <si>
    <t>Sân tập</t>
  </si>
  <si>
    <t>Khu bể bơi</t>
  </si>
  <si>
    <t>Bán trú</t>
  </si>
  <si>
    <t>Lán xe</t>
  </si>
  <si>
    <t>Khu VS</t>
  </si>
  <si>
    <t>Tổng số</t>
  </si>
  <si>
    <t>Kiên cố (mái bằng)</t>
  </si>
  <si>
    <t>Cấp 4 (mái lợp)</t>
  </si>
  <si>
    <t>Số phòng thiếu</t>
  </si>
  <si>
    <t>HĐSP</t>
  </si>
  <si>
    <t>Tổ CM</t>
  </si>
  <si>
    <t>VP</t>
  </si>
  <si>
    <t>Đội</t>
  </si>
  <si>
    <t>Y tế</t>
  </si>
  <si>
    <t>Thiết bị</t>
  </si>
  <si>
    <t>GDNT</t>
  </si>
  <si>
    <t>Ngoại ngữ</t>
  </si>
  <si>
    <t>Tin học</t>
  </si>
  <si>
    <t>HT</t>
  </si>
  <si>
    <t>HP</t>
  </si>
  <si>
    <t>VT-KT</t>
  </si>
  <si>
    <t>BV</t>
  </si>
  <si>
    <t>SL thiếu</t>
  </si>
  <si>
    <t>DT</t>
  </si>
  <si>
    <t>m2/HS</t>
  </si>
  <si>
    <t>GV</t>
  </si>
  <si>
    <t>Học tạm</t>
  </si>
  <si>
    <t>Học tạm từ phòng gì?</t>
  </si>
  <si>
    <t>Học nhờ</t>
  </si>
  <si>
    <t>Học nhờ ở đâu?</t>
  </si>
  <si>
    <t>TS phòng thiếu</t>
  </si>
  <si>
    <t>Phòng kho</t>
  </si>
  <si>
    <t>Phòng đọc HS</t>
  </si>
  <si>
    <t>Phòng đọc GV</t>
  </si>
  <si>
    <t>TV xanh</t>
  </si>
  <si>
    <t>TV lớp học</t>
  </si>
  <si>
    <t>SL</t>
  </si>
  <si>
    <t>Số máy</t>
  </si>
  <si>
    <t>thư viện, thiết bị, nghệ thuật</t>
  </si>
  <si>
    <t>cho phép địa phương sớm xây dựng khu hiệu bộ để trả nợ chuẩn năm 2013</t>
  </si>
  <si>
    <t>Thiếu 9 phòng chức năng</t>
  </si>
  <si>
    <t>Cấp trên tao điều kiện về kinh phí xây dựng</t>
  </si>
  <si>
    <t>Phòng GD-NT; Thiết bị  (thiếu diện tích)</t>
  </si>
  <si>
    <t>Phòng ăn bán trú</t>
  </si>
  <si>
    <t>MN cũ</t>
  </si>
  <si>
    <t>Xây thêm phòng học vì năm học 2015 - 2016 tăng lớp</t>
  </si>
  <si>
    <t>15,4</t>
  </si>
  <si>
    <t>56,4</t>
  </si>
  <si>
    <t>03 phòng Tổ chuyên môn,01 phòng đọc GV; 01 phòng đọc HS, 01 phòng học Ngoại ngữ</t>
  </si>
  <si>
    <t>Xây thêm phòng học dự kiến sang năm tăng 1 lớp</t>
  </si>
  <si>
    <t>Thiếu phòng HĐSP, phòng đọc GV, nhà đa năng, phòng truyền thống, tổ CM 2,3; 4,5</t>
  </si>
  <si>
    <t>Đề nghị bổ sung kinh phí để nhà trường XD trường chuẩn mức độ 2 và Thư viện tiên tiến</t>
  </si>
  <si>
    <t>Các cấp quan tâm, hỗ trợ kinh phí mua máy tính trang bị phòng tin học</t>
  </si>
  <si>
    <t xml:space="preserve">Thiếu 02 phòng tổ CM, lán xe học sinh
01 phòng học Tiếng Anh, phòng đọc GV chưa đủ diện tích </t>
  </si>
  <si>
    <t>Phòng Đọc của GV</t>
  </si>
  <si>
    <t>Phòng GDNT hiện sử dụng ghép bán trú</t>
  </si>
  <si>
    <t xml:space="preserve">Mở rộng khuôn viên diện tích, XD thêm phòng học </t>
  </si>
  <si>
    <t>3 phòng tổ; 1 phòng Y tế (cấp 4)</t>
  </si>
  <si>
    <t>Sửa chữa nền 8 phòng học, chức năng,
 nhà vệ sinh cho học sinh.</t>
  </si>
  <si>
    <t>Văn phòng của 2 khu</t>
  </si>
  <si>
    <t>thiếu phòng chức năng: 01 phòng HP; 03 phòng  Tổ CM; 1  phòng đọc HS; 1 phòng đọc GV; phòng cấp 4: Đoàn Đội; Y tế</t>
  </si>
  <si>
    <t>Phòng cấp 4 (Đoàn đội, Y tế, Thiết bị, Bảo vệ); Thiếu Tổ CM, ngoại ngữ; Khu bán trú đang sử dụng làm phòng HĐSP và VT-KT</t>
  </si>
  <si>
    <t>Cấp kinh phí xây khu hiệu bộ</t>
  </si>
  <si>
    <t xml:space="preserve">phòng GDNT; HĐSP </t>
  </si>
  <si>
    <t>1 phòng cấp 4  xuống cấp không hoạt đông đượcBổ sung kinh phí xây mới 2 phòng học và sửa phòng cấp 4</t>
  </si>
  <si>
    <t>TV; GDNT</t>
  </si>
  <si>
    <t>Cộng</t>
  </si>
  <si>
    <t>Bậc học THCS - Số liệu báo cáo: Thời điểm 31/12/2014</t>
  </si>
  <si>
    <t>Ngày 07 tháng 1 năm 2015</t>
  </si>
  <si>
    <t>BÁO CÁO TÌNH HÌNH CƠ SỞ VẬT CHẤT KỲ 1 NĂM HỌC 2014-2015</t>
  </si>
  <si>
    <t>Bậc học tiểu học - Số liệu báo cáo: Thời điểm 31/12/2014</t>
  </si>
  <si>
    <t>Bậc học Mầm non - Số liệu báo cáo: Thời điểm 31/12/2014</t>
  </si>
  <si>
    <t>Tổng diện tích</t>
  </si>
  <si>
    <t>Đã có GCNQSD đất (đánh dấu X)</t>
  </si>
  <si>
    <t>DT Sân tập</t>
  </si>
  <si>
    <t>DT Khu bể bơi</t>
  </si>
  <si>
    <t>Số phòng</t>
  </si>
  <si>
    <t>Phòng đang xây dựng</t>
  </si>
  <si>
    <t>Số phòng xây tạm</t>
  </si>
  <si>
    <t>Kinh phí XD (tr.đ)</t>
  </si>
  <si>
    <t>Ước KP XD (tr.đ)</t>
  </si>
  <si>
    <t>Kinh phí cải tạo, nâng cấp phòng học (tr.đ)</t>
  </si>
  <si>
    <t>Kinh phí cải tạo, nâng cấp phòng LV (tr.đ)</t>
  </si>
  <si>
    <t>Số phòng mới xây kiên cố</t>
  </si>
  <si>
    <t>Kinh phí cải tạo, nâng cấp phòng BM (tr.đ)</t>
  </si>
  <si>
    <t>Số phòng xây kiên cố</t>
  </si>
  <si>
    <t>Diện tích</t>
  </si>
  <si>
    <t>KP xây dựng (tr.đ)</t>
  </si>
  <si>
    <t>Máy vi tính phòng tin học</t>
  </si>
  <si>
    <t>Số lượng (bộ)</t>
  </si>
  <si>
    <t>Máy vi tính văn phòng</t>
  </si>
  <si>
    <t>Máy phô tô</t>
  </si>
  <si>
    <t>Máy chiếu</t>
  </si>
  <si>
    <t>Số lượng (chiếc)</t>
  </si>
  <si>
    <t>Ti vi</t>
  </si>
  <si>
    <t>Đầu đĩa</t>
  </si>
  <si>
    <t>bàn ghế văn phòng</t>
  </si>
  <si>
    <t>bàn ghế phòng HT,HP</t>
  </si>
  <si>
    <t>Bàn ghế học sinh</t>
  </si>
  <si>
    <t>Tủ giá học sinh</t>
  </si>
  <si>
    <t>Tủ hồ sơ</t>
  </si>
  <si>
    <t>Số lượng (bộ, chiếc)</t>
  </si>
  <si>
    <t>Máy in</t>
  </si>
  <si>
    <t>Trị giá (tr.đ)</t>
  </si>
  <si>
    <t>Thiết bị đồ dùng dạy học, đồ dùng phòng làm việc mua sắm mới</t>
  </si>
  <si>
    <t>Máy tính xách tay</t>
  </si>
  <si>
    <t xml:space="preserve">Tổng số Thiết bị đồ dùng dạy học, đồ dùng phòng làm việc </t>
  </si>
  <si>
    <t>Tổng số kinh phí huy động ủng hộ cơ sở vật chất (tr.đ) ( nếu bằng hiện vật ước quy đổi ra VNĐ)</t>
  </si>
  <si>
    <t>Số phòng chức năng</t>
  </si>
  <si>
    <t>Kinh phí cải tạo, nâng cấp phòng CN (tr.đ)</t>
  </si>
  <si>
    <t>Chưa có GCNQSD phần đất được cấp bổ sung (số m2)</t>
  </si>
  <si>
    <t>Chia ra</t>
  </si>
  <si>
    <t>20/12</t>
  </si>
  <si>
    <t>x</t>
  </si>
  <si>
    <t>5,3</t>
  </si>
  <si>
    <t>166,5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</si>
</sst>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7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2"/>
    </font>
    <font>
      <b/>
      <sz val="8"/>
      <name val="Times New Roman"/>
      <family val="1"/>
    </font>
    <font>
      <sz val="12"/>
      <color indexed="10"/>
      <name val="Times New Roman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7" fillId="23" borderId="7" applyNumberFormat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8" fillId="0" borderId="8" applyNumberFormat="0" applyFill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5" fontId="0" fillId="0" borderId="11" xfId="33" applyNumberFormat="1" applyFont="1" applyBorder="1" applyAlignment="1">
      <alignment/>
    </xf>
    <xf numFmtId="165" fontId="0" fillId="0" borderId="0" xfId="33" applyNumberFormat="1" applyFont="1" applyAlignment="1">
      <alignment/>
    </xf>
    <xf numFmtId="0" fontId="6" fillId="0" borderId="0" xfId="0" applyFont="1" applyAlignment="1">
      <alignment/>
    </xf>
    <xf numFmtId="165" fontId="6" fillId="0" borderId="0" xfId="33" applyNumberFormat="1" applyFont="1" applyAlignment="1">
      <alignment/>
    </xf>
    <xf numFmtId="0" fontId="2" fillId="0" borderId="0" xfId="0" applyFont="1" applyAlignment="1">
      <alignment/>
    </xf>
    <xf numFmtId="165" fontId="1" fillId="0" borderId="0" xfId="33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165" fontId="0" fillId="0" borderId="14" xfId="33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33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5" xfId="33" applyNumberFormat="1" applyFont="1" applyBorder="1" applyAlignment="1">
      <alignment/>
    </xf>
    <xf numFmtId="165" fontId="1" fillId="0" borderId="12" xfId="33" applyNumberFormat="1" applyFont="1" applyBorder="1" applyAlignment="1">
      <alignment/>
    </xf>
    <xf numFmtId="165" fontId="0" fillId="0" borderId="12" xfId="33" applyNumberFormat="1" applyFont="1" applyBorder="1" applyAlignment="1">
      <alignment/>
    </xf>
    <xf numFmtId="165" fontId="0" fillId="0" borderId="24" xfId="33" applyNumberFormat="1" applyFont="1" applyBorder="1" applyAlignment="1">
      <alignment/>
    </xf>
    <xf numFmtId="0" fontId="9" fillId="0" borderId="11" xfId="0" applyFont="1" applyBorder="1" applyAlignment="1">
      <alignment/>
    </xf>
    <xf numFmtId="165" fontId="7" fillId="0" borderId="16" xfId="33" applyNumberFormat="1" applyFont="1" applyBorder="1" applyAlignment="1">
      <alignment horizontal="left"/>
    </xf>
    <xf numFmtId="0" fontId="0" fillId="0" borderId="0" xfId="0" applyAlignment="1">
      <alignment horizontal="center"/>
    </xf>
    <xf numFmtId="165" fontId="1" fillId="0" borderId="0" xfId="33" applyNumberFormat="1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33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28" xfId="0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165" fontId="0" fillId="0" borderId="0" xfId="33" applyNumberFormat="1" applyFont="1" applyAlignment="1">
      <alignment horizontal="right"/>
    </xf>
    <xf numFmtId="165" fontId="10" fillId="0" borderId="0" xfId="33" applyNumberFormat="1" applyFont="1" applyAlignment="1">
      <alignment/>
    </xf>
    <xf numFmtId="0" fontId="10" fillId="0" borderId="0" xfId="0" applyFont="1" applyAlignment="1">
      <alignment/>
    </xf>
    <xf numFmtId="165" fontId="2" fillId="0" borderId="29" xfId="33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30" xfId="0" applyFont="1" applyBorder="1" applyAlignment="1">
      <alignment horizontal="right"/>
    </xf>
    <xf numFmtId="165" fontId="7" fillId="0" borderId="30" xfId="33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 horizontal="right"/>
    </xf>
    <xf numFmtId="165" fontId="7" fillId="0" borderId="11" xfId="33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165" fontId="7" fillId="0" borderId="17" xfId="33" applyNumberFormat="1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8" xfId="0" applyFont="1" applyBorder="1" applyAlignment="1">
      <alignment horizontal="right"/>
    </xf>
    <xf numFmtId="165" fontId="10" fillId="0" borderId="28" xfId="33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43" fontId="11" fillId="0" borderId="30" xfId="33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3" fontId="11" fillId="0" borderId="11" xfId="33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1" fillId="0" borderId="11" xfId="49" applyFont="1" applyBorder="1" applyAlignment="1">
      <alignment horizontal="center" vertical="center"/>
      <protection/>
    </xf>
    <xf numFmtId="0" fontId="11" fillId="0" borderId="11" xfId="49" applyFont="1" applyBorder="1" applyAlignment="1">
      <alignment horizontal="left" vertical="center"/>
      <protection/>
    </xf>
    <xf numFmtId="0" fontId="11" fillId="0" borderId="11" xfId="49" applyFont="1" applyFill="1" applyBorder="1" applyAlignment="1">
      <alignment horizontal="center" vertical="center"/>
      <protection/>
    </xf>
    <xf numFmtId="0" fontId="11" fillId="0" borderId="11" xfId="49" applyFont="1" applyBorder="1" applyAlignment="1">
      <alignment vertical="center"/>
      <protection/>
    </xf>
    <xf numFmtId="0" fontId="11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43" fontId="11" fillId="0" borderId="35" xfId="33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165" fontId="7" fillId="0" borderId="0" xfId="33" applyNumberFormat="1" applyFont="1" applyBorder="1" applyAlignment="1">
      <alignment horizontal="right"/>
    </xf>
    <xf numFmtId="165" fontId="0" fillId="0" borderId="15" xfId="33" applyNumberFormat="1" applyFont="1" applyBorder="1" applyAlignment="1">
      <alignment/>
    </xf>
    <xf numFmtId="165" fontId="1" fillId="0" borderId="17" xfId="33" applyNumberFormat="1" applyFont="1" applyBorder="1" applyAlignment="1">
      <alignment/>
    </xf>
    <xf numFmtId="165" fontId="0" fillId="0" borderId="22" xfId="33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5" fontId="0" fillId="0" borderId="0" xfId="33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165" fontId="21" fillId="0" borderId="0" xfId="33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33" applyNumberFormat="1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5" fontId="20" fillId="0" borderId="28" xfId="33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10" fillId="0" borderId="28" xfId="33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165" fontId="1" fillId="0" borderId="0" xfId="33" applyNumberFormat="1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5" fontId="2" fillId="0" borderId="28" xfId="33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165" fontId="10" fillId="0" borderId="26" xfId="33" applyNumberFormat="1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5" fontId="2" fillId="0" borderId="28" xfId="33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5" fontId="20" fillId="0" borderId="34" xfId="33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5" fontId="20" fillId="0" borderId="34" xfId="33" applyNumberFormat="1" applyFont="1" applyFill="1" applyBorder="1" applyAlignment="1">
      <alignment horizontal="center" vertical="center" wrapText="1"/>
    </xf>
    <xf numFmtId="165" fontId="10" fillId="0" borderId="34" xfId="33" applyNumberFormat="1" applyFont="1" applyFill="1" applyBorder="1" applyAlignment="1">
      <alignment horizontal="center" vertical="center" wrapText="1"/>
    </xf>
    <xf numFmtId="165" fontId="2" fillId="0" borderId="28" xfId="33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5" fontId="20" fillId="0" borderId="28" xfId="33" applyNumberFormat="1" applyFont="1" applyBorder="1" applyAlignment="1">
      <alignment horizontal="center" vertical="center"/>
    </xf>
    <xf numFmtId="165" fontId="2" fillId="0" borderId="28" xfId="33" applyNumberFormat="1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165" fontId="20" fillId="0" borderId="38" xfId="33" applyNumberFormat="1" applyFont="1" applyFill="1" applyBorder="1" applyAlignment="1">
      <alignment horizontal="center" vertical="center" wrapText="1"/>
    </xf>
    <xf numFmtId="165" fontId="20" fillId="0" borderId="39" xfId="33" applyNumberFormat="1" applyFont="1" applyFill="1" applyBorder="1" applyAlignment="1">
      <alignment horizontal="center" vertical="center" wrapText="1"/>
    </xf>
    <xf numFmtId="165" fontId="20" fillId="0" borderId="48" xfId="33" applyNumberFormat="1" applyFont="1" applyFill="1" applyBorder="1" applyAlignment="1">
      <alignment horizontal="center" vertical="center" wrapText="1"/>
    </xf>
    <xf numFmtId="165" fontId="20" fillId="0" borderId="49" xfId="33" applyNumberFormat="1" applyFont="1" applyFill="1" applyBorder="1" applyAlignment="1">
      <alignment horizontal="center" vertical="center" wrapText="1"/>
    </xf>
    <xf numFmtId="165" fontId="20" fillId="0" borderId="50" xfId="33" applyNumberFormat="1" applyFont="1" applyFill="1" applyBorder="1" applyAlignment="1">
      <alignment horizontal="center" vertical="center" wrapText="1"/>
    </xf>
    <xf numFmtId="165" fontId="20" fillId="0" borderId="51" xfId="33" applyNumberFormat="1" applyFont="1" applyFill="1" applyBorder="1" applyAlignment="1">
      <alignment horizontal="center" vertical="center" wrapText="1"/>
    </xf>
    <xf numFmtId="165" fontId="2" fillId="0" borderId="34" xfId="33" applyNumberFormat="1" applyFont="1" applyBorder="1" applyAlignment="1">
      <alignment horizontal="center" vertical="center" wrapText="1"/>
    </xf>
    <xf numFmtId="165" fontId="2" fillId="0" borderId="33" xfId="33" applyNumberFormat="1" applyFont="1" applyBorder="1" applyAlignment="1">
      <alignment horizontal="center" vertical="center" wrapText="1"/>
    </xf>
    <xf numFmtId="165" fontId="2" fillId="0" borderId="29" xfId="33" applyNumberFormat="1" applyFont="1" applyFill="1" applyBorder="1" applyAlignment="1">
      <alignment horizontal="center" vertical="center" wrapText="1"/>
    </xf>
    <xf numFmtId="165" fontId="2" fillId="0" borderId="36" xfId="33" applyNumberFormat="1" applyFont="1" applyFill="1" applyBorder="1" applyAlignment="1">
      <alignment horizontal="center" vertical="center" wrapText="1"/>
    </xf>
    <xf numFmtId="165" fontId="10" fillId="0" borderId="36" xfId="33" applyNumberFormat="1" applyFont="1" applyBorder="1" applyAlignment="1">
      <alignment horizontal="center"/>
    </xf>
    <xf numFmtId="165" fontId="10" fillId="0" borderId="37" xfId="33" applyNumberFormat="1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65" fontId="10" fillId="0" borderId="29" xfId="33" applyNumberFormat="1" applyFont="1" applyFill="1" applyBorder="1" applyAlignment="1">
      <alignment horizontal="center"/>
    </xf>
    <xf numFmtId="165" fontId="10" fillId="0" borderId="36" xfId="33" applyNumberFormat="1" applyFont="1" applyFill="1" applyBorder="1" applyAlignment="1">
      <alignment horizontal="center"/>
    </xf>
    <xf numFmtId="165" fontId="20" fillId="0" borderId="39" xfId="33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5" fontId="2" fillId="0" borderId="34" xfId="33" applyNumberFormat="1" applyFont="1" applyBorder="1" applyAlignment="1">
      <alignment horizontal="right" vertical="center" wrapText="1"/>
    </xf>
    <xf numFmtId="0" fontId="0" fillId="0" borderId="47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165" fontId="2" fillId="0" borderId="38" xfId="33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5" fontId="10" fillId="0" borderId="28" xfId="33" applyNumberFormat="1" applyFont="1" applyFill="1" applyBorder="1" applyAlignment="1">
      <alignment horizontal="center"/>
    </xf>
    <xf numFmtId="165" fontId="2" fillId="0" borderId="38" xfId="33" applyNumberFormat="1" applyFont="1" applyBorder="1" applyAlignment="1">
      <alignment horizontal="center" vertical="center"/>
    </xf>
    <xf numFmtId="165" fontId="2" fillId="0" borderId="48" xfId="33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5" fontId="10" fillId="0" borderId="29" xfId="33" applyNumberFormat="1" applyFont="1" applyBorder="1" applyAlignment="1">
      <alignment horizontal="center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5" fontId="20" fillId="0" borderId="29" xfId="33" applyNumberFormat="1" applyFont="1" applyFill="1" applyBorder="1" applyAlignment="1">
      <alignment horizontal="center"/>
    </xf>
    <xf numFmtId="165" fontId="20" fillId="0" borderId="36" xfId="33" applyNumberFormat="1" applyFont="1" applyFill="1" applyBorder="1" applyAlignment="1">
      <alignment horizontal="center"/>
    </xf>
    <xf numFmtId="165" fontId="20" fillId="0" borderId="37" xfId="33" applyNumberFormat="1" applyFont="1" applyFill="1" applyBorder="1" applyAlignment="1">
      <alignment horizontal="center"/>
    </xf>
    <xf numFmtId="165" fontId="10" fillId="0" borderId="37" xfId="33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65" fontId="20" fillId="0" borderId="29" xfId="33" applyNumberFormat="1" applyFont="1" applyBorder="1" applyAlignment="1">
      <alignment horizontal="center"/>
    </xf>
    <xf numFmtId="165" fontId="20" fillId="0" borderId="36" xfId="33" applyNumberFormat="1" applyFont="1" applyBorder="1" applyAlignment="1">
      <alignment horizontal="center"/>
    </xf>
    <xf numFmtId="165" fontId="20" fillId="0" borderId="37" xfId="33" applyNumberFormat="1" applyFont="1" applyBorder="1" applyAlignment="1">
      <alignment horizontal="center"/>
    </xf>
    <xf numFmtId="165" fontId="9" fillId="0" borderId="0" xfId="33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165" fontId="2" fillId="0" borderId="26" xfId="33" applyNumberFormat="1" applyFont="1" applyFill="1" applyBorder="1" applyAlignment="1">
      <alignment horizontal="center"/>
    </xf>
    <xf numFmtId="165" fontId="2" fillId="0" borderId="27" xfId="33" applyNumberFormat="1" applyFont="1" applyFill="1" applyBorder="1" applyAlignment="1">
      <alignment horizontal="center"/>
    </xf>
    <xf numFmtId="165" fontId="2" fillId="0" borderId="53" xfId="33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" fillId="0" borderId="26" xfId="33" applyNumberFormat="1" applyFont="1" applyBorder="1" applyAlignment="1">
      <alignment horizontal="center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Đầu ra" xfId="35"/>
    <cellStyle name="Đầu vào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Normal_Sheet1" xfId="49"/>
    <cellStyle name="Ô Được nối kết" xfId="50"/>
    <cellStyle name="Percent" xfId="51"/>
    <cellStyle name="Hyperlink" xfId="52"/>
    <cellStyle name="Followed Hyperlink" xfId="53"/>
    <cellStyle name="Currency" xfId="54"/>
    <cellStyle name="Currency [0]" xfId="55"/>
    <cellStyle name="Tiêu đề" xfId="56"/>
    <cellStyle name="Tính toán" xfId="57"/>
    <cellStyle name="Tổng" xfId="58"/>
    <cellStyle name="Tốt" xfId="59"/>
    <cellStyle name="Trung tính" xfId="60"/>
    <cellStyle name="Văn bản Cảnh báo" xfId="61"/>
    <cellStyle name="Văn bản Giải thích" xfId="62"/>
    <cellStyle name="Xấu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3"/>
  <sheetViews>
    <sheetView tabSelected="1" zoomScalePageLayoutView="0" workbookViewId="0" topLeftCell="DB4">
      <selection activeCell="DV23" sqref="DV23"/>
    </sheetView>
  </sheetViews>
  <sheetFormatPr defaultColWidth="9.00390625" defaultRowHeight="15.75"/>
  <cols>
    <col min="1" max="1" width="6.25390625" style="0" customWidth="1"/>
    <col min="2" max="2" width="13.50390625" style="0" customWidth="1"/>
    <col min="3" max="3" width="5.375" style="11" customWidth="1"/>
    <col min="4" max="4" width="6.25390625" style="11" customWidth="1"/>
    <col min="5" max="5" width="7.50390625" style="11" customWidth="1"/>
    <col min="6" max="6" width="5.625" style="11" customWidth="1"/>
    <col min="7" max="8" width="7.50390625" style="11" customWidth="1"/>
    <col min="9" max="10" width="5.25390625" style="11" customWidth="1"/>
    <col min="11" max="11" width="5.875" style="11" customWidth="1"/>
    <col min="12" max="12" width="5.50390625" style="11" customWidth="1"/>
    <col min="13" max="13" width="5.625" style="11" customWidth="1"/>
    <col min="14" max="14" width="5.875" style="11" customWidth="1"/>
    <col min="15" max="16" width="5.50390625" style="11" customWidth="1"/>
    <col min="17" max="38" width="7.50390625" style="11" customWidth="1"/>
    <col min="39" max="39" width="6.50390625" style="11" customWidth="1"/>
    <col min="40" max="40" width="4.125" style="11" customWidth="1"/>
    <col min="41" max="42" width="4.375" style="11" customWidth="1"/>
    <col min="43" max="43" width="4.50390625" style="11" customWidth="1"/>
    <col min="44" max="47" width="4.25390625" style="11" customWidth="1"/>
    <col min="48" max="48" width="4.375" style="11" customWidth="1"/>
    <col min="49" max="49" width="6.375" style="11" customWidth="1"/>
    <col min="50" max="50" width="5.375" style="11" customWidth="1"/>
    <col min="51" max="51" width="4.625" style="11" customWidth="1"/>
    <col min="52" max="52" width="5.50390625" style="11" customWidth="1"/>
    <col min="53" max="53" width="5.625" style="11" customWidth="1"/>
    <col min="54" max="54" width="7.50390625" style="11" customWidth="1"/>
    <col min="55" max="55" width="6.875" style="11" customWidth="1"/>
    <col min="56" max="56" width="7.50390625" style="11" customWidth="1"/>
    <col min="57" max="57" width="5.625" style="11" customWidth="1"/>
    <col min="58" max="58" width="4.75390625" style="11" customWidth="1"/>
    <col min="59" max="59" width="5.00390625" style="11" customWidth="1"/>
    <col min="60" max="60" width="4.00390625" style="11" customWidth="1"/>
    <col min="61" max="61" width="5.00390625" style="11" customWidth="1"/>
    <col min="62" max="62" width="7.375" style="0" customWidth="1"/>
    <col min="63" max="63" width="6.25390625" style="0" customWidth="1"/>
    <col min="64" max="64" width="6.50390625" style="0" customWidth="1"/>
    <col min="65" max="65" width="5.50390625" style="0" customWidth="1"/>
    <col min="66" max="66" width="5.625" style="0" customWidth="1"/>
    <col min="67" max="67" width="7.00390625" style="0" customWidth="1"/>
    <col min="68" max="70" width="7.125" style="0" customWidth="1"/>
    <col min="71" max="71" width="5.125" style="0" customWidth="1"/>
    <col min="72" max="72" width="5.25390625" style="0" customWidth="1"/>
    <col min="73" max="73" width="5.125" style="0" customWidth="1"/>
    <col min="74" max="74" width="6.75390625" style="0" customWidth="1"/>
    <col min="75" max="75" width="5.875" style="0" customWidth="1"/>
    <col min="76" max="76" width="6.375" style="0" customWidth="1"/>
    <col min="77" max="77" width="5.625" style="0" customWidth="1"/>
    <col min="78" max="78" width="6.50390625" style="0" customWidth="1"/>
    <col min="79" max="79" width="7.00390625" style="0" customWidth="1"/>
    <col min="80" max="80" width="7.125" style="0" customWidth="1"/>
    <col min="81" max="81" width="5.75390625" style="0" customWidth="1"/>
    <col min="82" max="82" width="6.625" style="0" customWidth="1"/>
    <col min="83" max="83" width="5.875" style="0" customWidth="1"/>
    <col min="84" max="85" width="6.50390625" style="0" customWidth="1"/>
    <col min="86" max="86" width="6.625" style="0" customWidth="1"/>
    <col min="87" max="87" width="5.75390625" style="0" customWidth="1"/>
    <col min="88" max="88" width="7.00390625" style="0" customWidth="1"/>
    <col min="89" max="89" width="5.875" style="0" customWidth="1"/>
    <col min="90" max="90" width="6.375" style="0" customWidth="1"/>
    <col min="91" max="92" width="6.00390625" style="0" customWidth="1"/>
    <col min="93" max="93" width="6.50390625" style="0" customWidth="1"/>
    <col min="94" max="94" width="5.25390625" style="0" customWidth="1"/>
    <col min="95" max="95" width="7.125" style="0" customWidth="1"/>
    <col min="96" max="96" width="6.50390625" style="0" customWidth="1"/>
    <col min="97" max="97" width="6.00390625" style="0" customWidth="1"/>
    <col min="98" max="98" width="5.50390625" style="0" customWidth="1"/>
    <col min="99" max="99" width="5.625" style="0" customWidth="1"/>
    <col min="100" max="100" width="5.25390625" style="0" customWidth="1"/>
    <col min="101" max="101" width="5.125" style="0" customWidth="1"/>
    <col min="102" max="102" width="6.50390625" style="0" customWidth="1"/>
    <col min="103" max="103" width="5.625" style="0" customWidth="1"/>
    <col min="104" max="104" width="5.00390625" style="0" customWidth="1"/>
    <col min="105" max="105" width="4.75390625" style="0" customWidth="1"/>
    <col min="106" max="106" width="6.625" style="0" customWidth="1"/>
    <col min="107" max="107" width="5.25390625" style="0" customWidth="1"/>
    <col min="108" max="108" width="5.00390625" style="0" customWidth="1"/>
    <col min="109" max="109" width="5.625" style="0" customWidth="1"/>
    <col min="110" max="110" width="6.75390625" style="0" customWidth="1"/>
    <col min="111" max="111" width="6.875" style="0" customWidth="1"/>
    <col min="112" max="112" width="7.00390625" style="0" customWidth="1"/>
    <col min="113" max="113" width="6.375" style="0" customWidth="1"/>
    <col min="114" max="114" width="6.125" style="0" customWidth="1"/>
    <col min="115" max="115" width="6.50390625" style="0" customWidth="1"/>
    <col min="116" max="116" width="5.25390625" style="0" customWidth="1"/>
    <col min="117" max="117" width="5.875" style="0" customWidth="1"/>
    <col min="118" max="118" width="5.375" style="0" customWidth="1"/>
    <col min="119" max="119" width="5.875" style="0" customWidth="1"/>
    <col min="120" max="120" width="4.875" style="0" customWidth="1"/>
    <col min="121" max="121" width="4.75390625" style="0" customWidth="1"/>
    <col min="122" max="122" width="6.25390625" style="0" customWidth="1"/>
    <col min="123" max="123" width="6.00390625" style="0" customWidth="1"/>
    <col min="124" max="124" width="5.75390625" style="0" customWidth="1"/>
    <col min="125" max="125" width="10.375" style="0" customWidth="1"/>
  </cols>
  <sheetData>
    <row r="1" spans="1:3" ht="15.75">
      <c r="A1" s="143" t="s">
        <v>0</v>
      </c>
      <c r="B1" s="142"/>
      <c r="C1" s="142"/>
    </row>
    <row r="2" spans="1:3" ht="15.75">
      <c r="A2" s="141" t="s">
        <v>1</v>
      </c>
      <c r="B2" s="142"/>
      <c r="C2" s="142"/>
    </row>
    <row r="3" spans="1:61" ht="19.5" customHeight="1">
      <c r="A3" s="155" t="s">
        <v>231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</row>
    <row r="4" spans="1:61" ht="15.75">
      <c r="A4" s="155" t="s">
        <v>229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</row>
    <row r="5" ht="17.25" customHeight="1" thickBot="1"/>
    <row r="6" spans="1:125" s="14" customFormat="1" ht="18.75" customHeight="1" thickTop="1">
      <c r="A6" s="156" t="s">
        <v>3</v>
      </c>
      <c r="B6" s="158" t="s">
        <v>10</v>
      </c>
      <c r="C6" s="158" t="s">
        <v>11</v>
      </c>
      <c r="D6" s="158" t="s">
        <v>12</v>
      </c>
      <c r="E6" s="160" t="s">
        <v>155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 t="s">
        <v>68</v>
      </c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2" t="s">
        <v>270</v>
      </c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4"/>
      <c r="BK6" s="167" t="s">
        <v>21</v>
      </c>
      <c r="BL6" s="167"/>
      <c r="BM6" s="167"/>
      <c r="BN6" s="167"/>
      <c r="BO6" s="167"/>
      <c r="BP6" s="167"/>
      <c r="BQ6" s="167"/>
      <c r="BR6" s="167"/>
      <c r="BS6" s="167" t="s">
        <v>268</v>
      </c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 t="s">
        <v>266</v>
      </c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8" t="s">
        <v>269</v>
      </c>
    </row>
    <row r="7" spans="1:125" s="14" customFormat="1" ht="14.25" customHeight="1">
      <c r="A7" s="157"/>
      <c r="B7" s="159"/>
      <c r="C7" s="159"/>
      <c r="D7" s="15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65" t="s">
        <v>17</v>
      </c>
      <c r="R7" s="152" t="s">
        <v>28</v>
      </c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1" t="s">
        <v>243</v>
      </c>
      <c r="AE7" s="151" t="s">
        <v>17</v>
      </c>
      <c r="AF7" s="154" t="s">
        <v>28</v>
      </c>
      <c r="AG7" s="154"/>
      <c r="AH7" s="154"/>
      <c r="AI7" s="154"/>
      <c r="AJ7" s="154"/>
      <c r="AK7" s="154"/>
      <c r="AL7" s="154"/>
      <c r="AM7" s="154"/>
      <c r="AN7" s="154" t="s">
        <v>273</v>
      </c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72" t="s">
        <v>271</v>
      </c>
      <c r="BK7" s="175" t="s">
        <v>28</v>
      </c>
      <c r="BL7" s="176"/>
      <c r="BM7" s="176"/>
      <c r="BN7" s="176"/>
      <c r="BO7" s="176"/>
      <c r="BP7" s="176"/>
      <c r="BQ7" s="176"/>
      <c r="BR7" s="176"/>
      <c r="BS7" s="177" t="s">
        <v>28</v>
      </c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8" t="s">
        <v>28</v>
      </c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69"/>
    </row>
    <row r="8" spans="1:125" s="14" customFormat="1" ht="13.5" customHeight="1">
      <c r="A8" s="157"/>
      <c r="B8" s="159"/>
      <c r="C8" s="159"/>
      <c r="D8" s="159"/>
      <c r="E8" s="153" t="s">
        <v>160</v>
      </c>
      <c r="F8" s="153"/>
      <c r="G8" s="153"/>
      <c r="H8" s="153"/>
      <c r="I8" s="153" t="s">
        <v>161</v>
      </c>
      <c r="J8" s="153" t="s">
        <v>162</v>
      </c>
      <c r="K8" s="153" t="s">
        <v>163</v>
      </c>
      <c r="L8" s="153" t="s">
        <v>164</v>
      </c>
      <c r="M8" s="153" t="s">
        <v>165</v>
      </c>
      <c r="N8" s="153"/>
      <c r="O8" s="153" t="s">
        <v>166</v>
      </c>
      <c r="P8" s="153"/>
      <c r="Q8" s="166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 t="s">
        <v>243</v>
      </c>
      <c r="AE8" s="149"/>
      <c r="AF8" s="150" t="s">
        <v>30</v>
      </c>
      <c r="AG8" s="150" t="s">
        <v>18</v>
      </c>
      <c r="AH8" s="148" t="s">
        <v>13</v>
      </c>
      <c r="AI8" s="149"/>
      <c r="AJ8" s="149"/>
      <c r="AK8" s="148" t="s">
        <v>239</v>
      </c>
      <c r="AL8" s="149"/>
      <c r="AM8" s="150" t="s">
        <v>170</v>
      </c>
      <c r="AN8" s="151" t="s">
        <v>171</v>
      </c>
      <c r="AO8" s="151" t="s">
        <v>172</v>
      </c>
      <c r="AP8" s="151" t="s">
        <v>173</v>
      </c>
      <c r="AQ8" s="151" t="s">
        <v>174</v>
      </c>
      <c r="AR8" s="151" t="s">
        <v>175</v>
      </c>
      <c r="AS8" s="151" t="s">
        <v>176</v>
      </c>
      <c r="AT8" s="151" t="s">
        <v>177</v>
      </c>
      <c r="AU8" s="151" t="s">
        <v>178</v>
      </c>
      <c r="AV8" s="151" t="s">
        <v>179</v>
      </c>
      <c r="AW8" s="153" t="s">
        <v>19</v>
      </c>
      <c r="AX8" s="153"/>
      <c r="AY8" s="153"/>
      <c r="AZ8" s="153"/>
      <c r="BA8" s="153"/>
      <c r="BB8" s="153"/>
      <c r="BC8" s="153"/>
      <c r="BD8" s="153"/>
      <c r="BE8" s="153"/>
      <c r="BF8" s="151" t="s">
        <v>180</v>
      </c>
      <c r="BG8" s="151" t="s">
        <v>181</v>
      </c>
      <c r="BH8" s="151" t="s">
        <v>182</v>
      </c>
      <c r="BI8" s="151" t="s">
        <v>183</v>
      </c>
      <c r="BJ8" s="173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69"/>
    </row>
    <row r="9" spans="1:125" s="14" customFormat="1" ht="25.5" customHeight="1">
      <c r="A9" s="157"/>
      <c r="B9" s="159"/>
      <c r="C9" s="159"/>
      <c r="D9" s="159"/>
      <c r="E9" s="153" t="s">
        <v>185</v>
      </c>
      <c r="F9" s="153" t="s">
        <v>186</v>
      </c>
      <c r="G9" s="153" t="s">
        <v>235</v>
      </c>
      <c r="H9" s="153" t="s">
        <v>272</v>
      </c>
      <c r="I9" s="149"/>
      <c r="J9" s="149"/>
      <c r="K9" s="149"/>
      <c r="L9" s="149"/>
      <c r="M9" s="153" t="s">
        <v>187</v>
      </c>
      <c r="N9" s="153" t="s">
        <v>106</v>
      </c>
      <c r="O9" s="153" t="s">
        <v>187</v>
      </c>
      <c r="P9" s="153" t="s">
        <v>106</v>
      </c>
      <c r="Q9" s="166"/>
      <c r="R9" s="165" t="s">
        <v>30</v>
      </c>
      <c r="S9" s="182" t="s">
        <v>18</v>
      </c>
      <c r="T9" s="148" t="s">
        <v>13</v>
      </c>
      <c r="U9" s="148"/>
      <c r="V9" s="148"/>
      <c r="W9" s="180" t="s">
        <v>170</v>
      </c>
      <c r="X9" s="180"/>
      <c r="Y9" s="180"/>
      <c r="Z9" s="180"/>
      <c r="AA9" s="180"/>
      <c r="AB9" s="181" t="s">
        <v>239</v>
      </c>
      <c r="AC9" s="181"/>
      <c r="AD9" s="149"/>
      <c r="AE9" s="149"/>
      <c r="AF9" s="150"/>
      <c r="AG9" s="150" t="s">
        <v>18</v>
      </c>
      <c r="AH9" s="149"/>
      <c r="AI9" s="149"/>
      <c r="AJ9" s="149"/>
      <c r="AK9" s="149"/>
      <c r="AL9" s="149"/>
      <c r="AM9" s="150"/>
      <c r="AN9" s="149"/>
      <c r="AO9" s="149"/>
      <c r="AP9" s="149"/>
      <c r="AQ9" s="149"/>
      <c r="AR9" s="149"/>
      <c r="AS9" s="149"/>
      <c r="AT9" s="149"/>
      <c r="AU9" s="149"/>
      <c r="AV9" s="149"/>
      <c r="AW9" s="151" t="s">
        <v>193</v>
      </c>
      <c r="AX9" s="151" t="s">
        <v>194</v>
      </c>
      <c r="AY9" s="151" t="s">
        <v>195</v>
      </c>
      <c r="AZ9" s="151" t="s">
        <v>196</v>
      </c>
      <c r="BA9" s="151" t="s">
        <v>197</v>
      </c>
      <c r="BB9" s="151" t="s">
        <v>29</v>
      </c>
      <c r="BC9" s="151" t="s">
        <v>265</v>
      </c>
      <c r="BD9" s="151" t="s">
        <v>20</v>
      </c>
      <c r="BE9" s="151" t="s">
        <v>265</v>
      </c>
      <c r="BF9" s="149"/>
      <c r="BG9" s="149"/>
      <c r="BH9" s="149"/>
      <c r="BI9" s="149"/>
      <c r="BJ9" s="173"/>
      <c r="BK9" s="179" t="s">
        <v>22</v>
      </c>
      <c r="BL9" s="179"/>
      <c r="BM9" s="179" t="s">
        <v>23</v>
      </c>
      <c r="BN9" s="179"/>
      <c r="BO9" s="179" t="s">
        <v>24</v>
      </c>
      <c r="BP9" s="179"/>
      <c r="BQ9" s="179" t="s">
        <v>25</v>
      </c>
      <c r="BR9" s="179"/>
      <c r="BS9" s="171" t="s">
        <v>250</v>
      </c>
      <c r="BT9" s="171"/>
      <c r="BU9" s="171" t="s">
        <v>252</v>
      </c>
      <c r="BV9" s="171"/>
      <c r="BW9" s="171" t="s">
        <v>267</v>
      </c>
      <c r="BX9" s="171"/>
      <c r="BY9" s="171" t="s">
        <v>253</v>
      </c>
      <c r="BZ9" s="171"/>
      <c r="CA9" s="171" t="s">
        <v>254</v>
      </c>
      <c r="CB9" s="171"/>
      <c r="CC9" s="171" t="s">
        <v>264</v>
      </c>
      <c r="CD9" s="171"/>
      <c r="CE9" s="171" t="s">
        <v>256</v>
      </c>
      <c r="CF9" s="171"/>
      <c r="CG9" s="171" t="s">
        <v>257</v>
      </c>
      <c r="CH9" s="171"/>
      <c r="CI9" s="171" t="s">
        <v>258</v>
      </c>
      <c r="CJ9" s="171"/>
      <c r="CK9" s="171" t="s">
        <v>259</v>
      </c>
      <c r="CL9" s="171"/>
      <c r="CM9" s="171" t="s">
        <v>262</v>
      </c>
      <c r="CN9" s="171"/>
      <c r="CO9" s="171" t="s">
        <v>260</v>
      </c>
      <c r="CP9" s="171"/>
      <c r="CQ9" s="171" t="s">
        <v>261</v>
      </c>
      <c r="CR9" s="171"/>
      <c r="CS9" s="171" t="s">
        <v>27</v>
      </c>
      <c r="CT9" s="171"/>
      <c r="CU9" s="171" t="s">
        <v>250</v>
      </c>
      <c r="CV9" s="171"/>
      <c r="CW9" s="171" t="s">
        <v>252</v>
      </c>
      <c r="CX9" s="171"/>
      <c r="CY9" s="171" t="s">
        <v>253</v>
      </c>
      <c r="CZ9" s="171"/>
      <c r="DA9" s="171" t="s">
        <v>254</v>
      </c>
      <c r="DB9" s="171"/>
      <c r="DC9" s="171" t="s">
        <v>264</v>
      </c>
      <c r="DD9" s="171"/>
      <c r="DE9" s="171" t="s">
        <v>256</v>
      </c>
      <c r="DF9" s="171"/>
      <c r="DG9" s="171" t="s">
        <v>257</v>
      </c>
      <c r="DH9" s="171"/>
      <c r="DI9" s="171" t="s">
        <v>258</v>
      </c>
      <c r="DJ9" s="171"/>
      <c r="DK9" s="171" t="s">
        <v>259</v>
      </c>
      <c r="DL9" s="171"/>
      <c r="DM9" s="171" t="s">
        <v>262</v>
      </c>
      <c r="DN9" s="171"/>
      <c r="DO9" s="171" t="s">
        <v>260</v>
      </c>
      <c r="DP9" s="171"/>
      <c r="DQ9" s="171" t="s">
        <v>261</v>
      </c>
      <c r="DR9" s="171"/>
      <c r="DS9" s="171" t="s">
        <v>27</v>
      </c>
      <c r="DT9" s="171"/>
      <c r="DU9" s="169"/>
    </row>
    <row r="10" spans="1:125" s="14" customFormat="1" ht="31.5" customHeight="1">
      <c r="A10" s="157"/>
      <c r="B10" s="159"/>
      <c r="C10" s="159"/>
      <c r="D10" s="15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66"/>
      <c r="R10" s="149"/>
      <c r="S10" s="183"/>
      <c r="T10" s="151" t="s">
        <v>245</v>
      </c>
      <c r="U10" s="151" t="s">
        <v>240</v>
      </c>
      <c r="V10" s="151" t="s">
        <v>241</v>
      </c>
      <c r="W10" s="151" t="s">
        <v>188</v>
      </c>
      <c r="X10" s="151" t="s">
        <v>189</v>
      </c>
      <c r="Y10" s="151" t="s">
        <v>190</v>
      </c>
      <c r="Z10" s="151" t="s">
        <v>191</v>
      </c>
      <c r="AA10" s="151" t="s">
        <v>192</v>
      </c>
      <c r="AB10" s="151" t="s">
        <v>238</v>
      </c>
      <c r="AC10" s="151" t="s">
        <v>242</v>
      </c>
      <c r="AD10" s="149"/>
      <c r="AE10" s="149"/>
      <c r="AF10" s="150"/>
      <c r="AG10" s="150"/>
      <c r="AH10" s="151" t="s">
        <v>247</v>
      </c>
      <c r="AI10" s="151" t="s">
        <v>240</v>
      </c>
      <c r="AJ10" s="151" t="s">
        <v>241</v>
      </c>
      <c r="AK10" s="151" t="s">
        <v>238</v>
      </c>
      <c r="AL10" s="151" t="s">
        <v>242</v>
      </c>
      <c r="AM10" s="150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73"/>
      <c r="BK10" s="165" t="s">
        <v>155</v>
      </c>
      <c r="BL10" s="165" t="s">
        <v>249</v>
      </c>
      <c r="BM10" s="165" t="s">
        <v>248</v>
      </c>
      <c r="BN10" s="165" t="s">
        <v>249</v>
      </c>
      <c r="BO10" s="165" t="s">
        <v>155</v>
      </c>
      <c r="BP10" s="165" t="s">
        <v>249</v>
      </c>
      <c r="BQ10" s="165" t="s">
        <v>155</v>
      </c>
      <c r="BR10" s="165" t="s">
        <v>249</v>
      </c>
      <c r="BS10" s="165" t="s">
        <v>251</v>
      </c>
      <c r="BT10" s="165" t="s">
        <v>265</v>
      </c>
      <c r="BU10" s="165" t="s">
        <v>251</v>
      </c>
      <c r="BV10" s="165" t="s">
        <v>265</v>
      </c>
      <c r="BW10" s="165" t="s">
        <v>255</v>
      </c>
      <c r="BX10" s="165" t="s">
        <v>265</v>
      </c>
      <c r="BY10" s="165" t="s">
        <v>255</v>
      </c>
      <c r="BZ10" s="165" t="s">
        <v>265</v>
      </c>
      <c r="CA10" s="165" t="s">
        <v>251</v>
      </c>
      <c r="CB10" s="165" t="s">
        <v>265</v>
      </c>
      <c r="CC10" s="165" t="s">
        <v>251</v>
      </c>
      <c r="CD10" s="165" t="s">
        <v>265</v>
      </c>
      <c r="CE10" s="165" t="s">
        <v>251</v>
      </c>
      <c r="CF10" s="165" t="s">
        <v>265</v>
      </c>
      <c r="CG10" s="165" t="s">
        <v>263</v>
      </c>
      <c r="CH10" s="165" t="s">
        <v>265</v>
      </c>
      <c r="CI10" s="165" t="s">
        <v>263</v>
      </c>
      <c r="CJ10" s="165" t="s">
        <v>265</v>
      </c>
      <c r="CK10" s="165" t="s">
        <v>263</v>
      </c>
      <c r="CL10" s="165" t="s">
        <v>265</v>
      </c>
      <c r="CM10" s="165" t="s">
        <v>263</v>
      </c>
      <c r="CN10" s="165" t="s">
        <v>265</v>
      </c>
      <c r="CO10" s="165" t="s">
        <v>263</v>
      </c>
      <c r="CP10" s="165" t="s">
        <v>265</v>
      </c>
      <c r="CQ10" s="165" t="s">
        <v>263</v>
      </c>
      <c r="CR10" s="165" t="s">
        <v>265</v>
      </c>
      <c r="CS10" s="165" t="s">
        <v>263</v>
      </c>
      <c r="CT10" s="165" t="s">
        <v>265</v>
      </c>
      <c r="CU10" s="165" t="s">
        <v>251</v>
      </c>
      <c r="CV10" s="165" t="s">
        <v>265</v>
      </c>
      <c r="CW10" s="165" t="s">
        <v>251</v>
      </c>
      <c r="CX10" s="165" t="s">
        <v>265</v>
      </c>
      <c r="CY10" s="165" t="s">
        <v>255</v>
      </c>
      <c r="CZ10" s="165" t="s">
        <v>265</v>
      </c>
      <c r="DA10" s="165" t="s">
        <v>251</v>
      </c>
      <c r="DB10" s="165" t="s">
        <v>265</v>
      </c>
      <c r="DC10" s="165" t="s">
        <v>251</v>
      </c>
      <c r="DD10" s="165" t="s">
        <v>265</v>
      </c>
      <c r="DE10" s="165" t="s">
        <v>251</v>
      </c>
      <c r="DF10" s="165" t="s">
        <v>265</v>
      </c>
      <c r="DG10" s="165" t="s">
        <v>263</v>
      </c>
      <c r="DH10" s="165" t="s">
        <v>265</v>
      </c>
      <c r="DI10" s="165" t="s">
        <v>263</v>
      </c>
      <c r="DJ10" s="165" t="s">
        <v>265</v>
      </c>
      <c r="DK10" s="165" t="s">
        <v>263</v>
      </c>
      <c r="DL10" s="165" t="s">
        <v>265</v>
      </c>
      <c r="DM10" s="165" t="s">
        <v>263</v>
      </c>
      <c r="DN10" s="165" t="s">
        <v>265</v>
      </c>
      <c r="DO10" s="165" t="s">
        <v>263</v>
      </c>
      <c r="DP10" s="165" t="s">
        <v>265</v>
      </c>
      <c r="DQ10" s="165" t="s">
        <v>263</v>
      </c>
      <c r="DR10" s="165" t="s">
        <v>265</v>
      </c>
      <c r="DS10" s="165" t="s">
        <v>263</v>
      </c>
      <c r="DT10" s="165" t="s">
        <v>265</v>
      </c>
      <c r="DU10" s="169"/>
    </row>
    <row r="11" spans="1:125" ht="21.75" customHeight="1">
      <c r="A11" s="157"/>
      <c r="B11" s="159"/>
      <c r="C11" s="159"/>
      <c r="D11" s="15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66"/>
      <c r="R11" s="149"/>
      <c r="S11" s="183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49"/>
      <c r="AE11" s="149"/>
      <c r="AF11" s="150"/>
      <c r="AG11" s="150"/>
      <c r="AH11" s="151"/>
      <c r="AI11" s="151"/>
      <c r="AJ11" s="151"/>
      <c r="AK11" s="151"/>
      <c r="AL11" s="151"/>
      <c r="AM11" s="150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74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70"/>
    </row>
    <row r="12" spans="1:125" ht="16.5" customHeight="1">
      <c r="A12" s="17">
        <v>1</v>
      </c>
      <c r="B12" s="18" t="s">
        <v>31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7"/>
    </row>
    <row r="13" spans="1:125" ht="16.5" customHeight="1">
      <c r="A13" s="16">
        <v>2</v>
      </c>
      <c r="B13" s="8" t="s">
        <v>32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3"/>
    </row>
    <row r="14" spans="1:125" ht="16.5" customHeight="1">
      <c r="A14" s="16">
        <v>3</v>
      </c>
      <c r="B14" s="8" t="s">
        <v>33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3"/>
    </row>
    <row r="15" spans="1:125" ht="16.5" customHeight="1">
      <c r="A15" s="16">
        <v>4</v>
      </c>
      <c r="B15" s="8" t="s">
        <v>34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3"/>
    </row>
    <row r="16" spans="1:125" ht="16.5" customHeight="1">
      <c r="A16" s="16">
        <v>5</v>
      </c>
      <c r="B16" s="8" t="s">
        <v>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3"/>
    </row>
    <row r="17" spans="1:125" ht="16.5" customHeight="1">
      <c r="A17" s="16">
        <v>6</v>
      </c>
      <c r="B17" s="8" t="s">
        <v>36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3"/>
    </row>
    <row r="18" spans="1:125" ht="16.5" customHeight="1">
      <c r="A18" s="16">
        <v>7</v>
      </c>
      <c r="B18" s="8" t="s">
        <v>37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3"/>
    </row>
    <row r="19" spans="1:125" ht="16.5" customHeight="1">
      <c r="A19" s="16">
        <v>8</v>
      </c>
      <c r="B19" s="8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3"/>
    </row>
    <row r="20" spans="1:125" ht="16.5" customHeight="1">
      <c r="A20" s="16">
        <v>9</v>
      </c>
      <c r="B20" s="8" t="s">
        <v>39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3"/>
    </row>
    <row r="21" spans="1:125" ht="16.5" customHeight="1">
      <c r="A21" s="16">
        <v>10</v>
      </c>
      <c r="B21" s="8" t="s">
        <v>40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3"/>
    </row>
    <row r="22" spans="1:125" ht="16.5" customHeight="1">
      <c r="A22" s="16">
        <v>11</v>
      </c>
      <c r="B22" s="8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3"/>
    </row>
    <row r="23" spans="1:125" ht="16.5" customHeight="1">
      <c r="A23" s="16">
        <v>12</v>
      </c>
      <c r="B23" s="8" t="s">
        <v>42</v>
      </c>
      <c r="C23" s="10">
        <v>9</v>
      </c>
      <c r="D23" s="10">
        <v>324</v>
      </c>
      <c r="E23" s="10">
        <v>4332</v>
      </c>
      <c r="F23" s="10">
        <f>E23/D23</f>
        <v>13.37037037037037</v>
      </c>
      <c r="G23" s="10" t="s">
        <v>275</v>
      </c>
      <c r="H23" s="10"/>
      <c r="I23" s="10">
        <v>500</v>
      </c>
      <c r="J23" s="10">
        <v>300</v>
      </c>
      <c r="K23" s="10"/>
      <c r="L23" s="10"/>
      <c r="M23" s="10">
        <v>50</v>
      </c>
      <c r="N23" s="10">
        <v>100</v>
      </c>
      <c r="O23" s="10">
        <v>1</v>
      </c>
      <c r="P23" s="10">
        <v>1</v>
      </c>
      <c r="Q23" s="10">
        <v>9</v>
      </c>
      <c r="R23" s="10">
        <v>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>
        <v>1</v>
      </c>
      <c r="AO23" s="10">
        <v>1</v>
      </c>
      <c r="AP23" s="10"/>
      <c r="AQ23" s="10">
        <v>1</v>
      </c>
      <c r="AR23" s="10"/>
      <c r="AS23" s="10">
        <v>1</v>
      </c>
      <c r="AT23" s="10"/>
      <c r="AU23" s="10"/>
      <c r="AV23" s="10">
        <v>1</v>
      </c>
      <c r="AW23" s="10">
        <v>1</v>
      </c>
      <c r="AX23" s="10">
        <v>1</v>
      </c>
      <c r="AY23" s="10">
        <v>1</v>
      </c>
      <c r="AZ23" s="10"/>
      <c r="BA23" s="10"/>
      <c r="BB23" s="10">
        <v>125</v>
      </c>
      <c r="BC23" s="10" t="s">
        <v>276</v>
      </c>
      <c r="BD23" s="10">
        <v>0</v>
      </c>
      <c r="BE23" s="10">
        <v>0</v>
      </c>
      <c r="BF23" s="10">
        <v>1</v>
      </c>
      <c r="BG23" s="10">
        <v>1</v>
      </c>
      <c r="BH23" s="10">
        <v>1</v>
      </c>
      <c r="BI23" s="10">
        <v>1</v>
      </c>
      <c r="BJ23" s="2"/>
      <c r="BK23" s="2"/>
      <c r="BL23" s="2"/>
      <c r="BM23" s="2"/>
      <c r="BN23" s="2"/>
      <c r="BO23" s="2"/>
      <c r="BP23" s="2"/>
      <c r="BQ23" s="2"/>
      <c r="BR23" s="2"/>
      <c r="BS23" s="2">
        <v>23</v>
      </c>
      <c r="BT23" s="2" t="s">
        <v>277</v>
      </c>
      <c r="BU23" s="2">
        <v>6</v>
      </c>
      <c r="BV23" s="2">
        <v>105.95</v>
      </c>
      <c r="BW23" s="2">
        <v>3</v>
      </c>
      <c r="BX23" s="2">
        <v>55</v>
      </c>
      <c r="BY23" s="2">
        <v>1</v>
      </c>
      <c r="BZ23" s="2">
        <v>35</v>
      </c>
      <c r="CA23" s="2">
        <v>1</v>
      </c>
      <c r="CB23" s="2">
        <v>19.95</v>
      </c>
      <c r="CC23" s="2">
        <v>4</v>
      </c>
      <c r="CD23" s="2">
        <v>18.86</v>
      </c>
      <c r="CE23" s="2">
        <v>1</v>
      </c>
      <c r="CF23" s="2">
        <v>6.6</v>
      </c>
      <c r="CG23" s="2"/>
      <c r="CH23" s="2"/>
      <c r="CI23" s="2">
        <v>12</v>
      </c>
      <c r="CJ23" s="2">
        <v>38.649</v>
      </c>
      <c r="CK23" s="2">
        <v>2</v>
      </c>
      <c r="CL23" s="2">
        <v>9.9</v>
      </c>
      <c r="CM23" s="2">
        <v>8</v>
      </c>
      <c r="CN23" s="2">
        <v>15.2</v>
      </c>
      <c r="CO23" s="2">
        <v>180</v>
      </c>
      <c r="CP23" s="2">
        <v>270</v>
      </c>
      <c r="CQ23" s="2">
        <v>0</v>
      </c>
      <c r="CR23" s="2"/>
      <c r="CS23" s="2">
        <v>9</v>
      </c>
      <c r="CT23" s="2">
        <v>27</v>
      </c>
      <c r="CU23" s="2"/>
      <c r="CV23" s="2"/>
      <c r="CW23" s="2"/>
      <c r="CX23" s="2"/>
      <c r="CY23" s="2"/>
      <c r="CZ23" s="2"/>
      <c r="DA23" s="2">
        <v>1</v>
      </c>
      <c r="DB23" s="2">
        <v>19.7</v>
      </c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3">
        <v>0</v>
      </c>
    </row>
    <row r="24" spans="1:125" ht="16.5" customHeight="1">
      <c r="A24" s="16">
        <v>13</v>
      </c>
      <c r="B24" s="8" t="s">
        <v>55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3"/>
    </row>
    <row r="25" spans="1:125" ht="16.5" customHeight="1">
      <c r="A25" s="16">
        <v>14</v>
      </c>
      <c r="B25" s="8" t="s">
        <v>43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3"/>
    </row>
    <row r="26" spans="1:125" ht="16.5" customHeight="1">
      <c r="A26" s="16">
        <v>15</v>
      </c>
      <c r="B26" s="8" t="s">
        <v>44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3"/>
    </row>
    <row r="27" spans="1:125" ht="16.5" customHeight="1">
      <c r="A27" s="16">
        <v>16</v>
      </c>
      <c r="B27" s="8" t="s">
        <v>45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3"/>
    </row>
    <row r="28" spans="1:125" ht="16.5" customHeight="1">
      <c r="A28" s="16">
        <v>17</v>
      </c>
      <c r="B28" s="8" t="s">
        <v>46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3"/>
    </row>
    <row r="29" spans="1:125" ht="16.5" customHeight="1">
      <c r="A29" s="16">
        <v>18</v>
      </c>
      <c r="B29" s="8" t="s">
        <v>47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3"/>
    </row>
    <row r="30" spans="1:125" ht="16.5" customHeight="1">
      <c r="A30" s="16">
        <v>19</v>
      </c>
      <c r="B30" s="8" t="s">
        <v>48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3"/>
    </row>
    <row r="31" spans="1:125" ht="16.5" customHeight="1">
      <c r="A31" s="16">
        <v>20</v>
      </c>
      <c r="B31" s="8" t="s">
        <v>49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3"/>
    </row>
    <row r="32" spans="1:125" ht="16.5" customHeight="1">
      <c r="A32" s="16">
        <v>21</v>
      </c>
      <c r="B32" s="8" t="s">
        <v>50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3"/>
    </row>
    <row r="33" spans="1:125" ht="16.5" customHeight="1">
      <c r="A33" s="16">
        <v>22</v>
      </c>
      <c r="B33" s="8" t="s">
        <v>51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3"/>
    </row>
    <row r="34" spans="1:125" ht="16.5" customHeight="1">
      <c r="A34" s="16">
        <v>23</v>
      </c>
      <c r="B34" s="8" t="s">
        <v>52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3"/>
    </row>
    <row r="35" spans="1:125" ht="16.5" customHeight="1">
      <c r="A35" s="19">
        <v>24</v>
      </c>
      <c r="B35" s="9" t="s">
        <v>53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1"/>
    </row>
    <row r="36" spans="1:125" ht="16.5" thickBot="1">
      <c r="A36" s="22"/>
      <c r="B36" s="23" t="s">
        <v>59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5"/>
    </row>
    <row r="37" spans="1:125" ht="16.5" thickTop="1">
      <c r="A37" s="136"/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</row>
    <row r="38" spans="1:125" ht="15.75">
      <c r="A38" s="136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</row>
    <row r="39" spans="1:125" ht="15.75">
      <c r="A39" s="136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</row>
    <row r="40" spans="1:125" ht="15.75">
      <c r="A40" s="136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</row>
    <row r="41" spans="1:125" ht="15.75">
      <c r="A41" s="136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</row>
    <row r="42" spans="1:125" ht="15.75">
      <c r="A42" s="136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</row>
    <row r="43" spans="1:125" ht="15.75">
      <c r="A43" s="136"/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</row>
    <row r="44" spans="1:125" ht="15.75">
      <c r="A44" s="1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</row>
    <row r="45" spans="1:125" ht="15.75">
      <c r="A45" s="136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</row>
    <row r="46" spans="1:125" ht="15.75">
      <c r="A46" s="1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</row>
    <row r="47" spans="1:125" ht="15.75">
      <c r="A47" s="136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</row>
    <row r="48" spans="1:125" ht="15.75">
      <c r="A48" s="136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</row>
    <row r="49" spans="1:7" ht="15.75">
      <c r="A49" s="146" t="s">
        <v>274</v>
      </c>
      <c r="B49" s="139" t="s">
        <v>138</v>
      </c>
      <c r="C49" s="140"/>
      <c r="D49" s="140"/>
      <c r="E49" s="140"/>
      <c r="F49" s="140"/>
      <c r="G49" s="140"/>
    </row>
    <row r="50" spans="2:7" ht="15.75">
      <c r="B50" s="139" t="s">
        <v>139</v>
      </c>
      <c r="C50" s="140"/>
      <c r="D50" s="140"/>
      <c r="E50" s="140"/>
      <c r="F50" s="140"/>
      <c r="G50" s="140"/>
    </row>
    <row r="51" spans="2:7" ht="15.75">
      <c r="B51" s="139" t="s">
        <v>140</v>
      </c>
      <c r="C51" s="140"/>
      <c r="D51" s="140"/>
      <c r="E51" s="140"/>
      <c r="F51" s="140"/>
      <c r="G51" s="140"/>
    </row>
    <row r="52" spans="2:7" ht="15.75">
      <c r="B52" s="139" t="s">
        <v>141</v>
      </c>
      <c r="C52" s="140"/>
      <c r="D52" s="140"/>
      <c r="E52" s="140"/>
      <c r="F52" s="140"/>
      <c r="G52" s="140"/>
    </row>
    <row r="53" spans="2:7" ht="15.75">
      <c r="B53" s="139" t="s">
        <v>142</v>
      </c>
      <c r="C53" s="140"/>
      <c r="D53" s="140"/>
      <c r="E53" s="140"/>
      <c r="F53" s="140"/>
      <c r="G53" s="140"/>
    </row>
  </sheetData>
  <sheetProtection/>
  <mergeCells count="179">
    <mergeCell ref="DQ10:DQ11"/>
    <mergeCell ref="DR10:DR11"/>
    <mergeCell ref="DS10:DS11"/>
    <mergeCell ref="DT10:DT11"/>
    <mergeCell ref="DM10:DM11"/>
    <mergeCell ref="DN10:DN11"/>
    <mergeCell ref="DO10:DO11"/>
    <mergeCell ref="DP10:DP11"/>
    <mergeCell ref="DI10:DI11"/>
    <mergeCell ref="DJ10:DJ11"/>
    <mergeCell ref="DK10:DK11"/>
    <mergeCell ref="DL10:DL11"/>
    <mergeCell ref="DE10:DE11"/>
    <mergeCell ref="DF10:DF11"/>
    <mergeCell ref="DG10:DG11"/>
    <mergeCell ref="DH10:DH11"/>
    <mergeCell ref="DA10:DA11"/>
    <mergeCell ref="DB10:DB11"/>
    <mergeCell ref="DC10:DC11"/>
    <mergeCell ref="DD10:DD11"/>
    <mergeCell ref="CW10:CW11"/>
    <mergeCell ref="CX10:CX11"/>
    <mergeCell ref="CY10:CY11"/>
    <mergeCell ref="CZ10:CZ11"/>
    <mergeCell ref="CS10:CS11"/>
    <mergeCell ref="CT10:CT11"/>
    <mergeCell ref="CU10:CU11"/>
    <mergeCell ref="CV10:CV11"/>
    <mergeCell ref="CO10:CO11"/>
    <mergeCell ref="CP10:CP11"/>
    <mergeCell ref="CQ10:CQ11"/>
    <mergeCell ref="CR10:CR11"/>
    <mergeCell ref="CK10:CK11"/>
    <mergeCell ref="CL10:CL11"/>
    <mergeCell ref="CM10:CM11"/>
    <mergeCell ref="CN10:CN11"/>
    <mergeCell ref="CG10:CG11"/>
    <mergeCell ref="CH10:CH11"/>
    <mergeCell ref="CI10:CI11"/>
    <mergeCell ref="CJ10:CJ11"/>
    <mergeCell ref="CC10:CC11"/>
    <mergeCell ref="CD10:CD11"/>
    <mergeCell ref="CE10:CE11"/>
    <mergeCell ref="CF10:CF11"/>
    <mergeCell ref="BY10:BY11"/>
    <mergeCell ref="BZ10:BZ11"/>
    <mergeCell ref="CA10:CA11"/>
    <mergeCell ref="CB10:CB11"/>
    <mergeCell ref="BU10:BU11"/>
    <mergeCell ref="BV10:BV11"/>
    <mergeCell ref="BW10:BW11"/>
    <mergeCell ref="BX10:BX11"/>
    <mergeCell ref="BQ10:BQ11"/>
    <mergeCell ref="BR10:BR11"/>
    <mergeCell ref="BS10:BS11"/>
    <mergeCell ref="BT10:BT11"/>
    <mergeCell ref="AC10:AC11"/>
    <mergeCell ref="AH10:AH11"/>
    <mergeCell ref="AI10:AI11"/>
    <mergeCell ref="X10:X11"/>
    <mergeCell ref="Y10:Y11"/>
    <mergeCell ref="Z10:Z11"/>
    <mergeCell ref="AA10:AA11"/>
    <mergeCell ref="DM9:DN9"/>
    <mergeCell ref="DO9:DP9"/>
    <mergeCell ref="DQ9:DR9"/>
    <mergeCell ref="DS9:DT9"/>
    <mergeCell ref="DE9:DF9"/>
    <mergeCell ref="DG9:DH9"/>
    <mergeCell ref="DI9:DJ9"/>
    <mergeCell ref="DK9:DL9"/>
    <mergeCell ref="CW9:CX9"/>
    <mergeCell ref="CY9:CZ9"/>
    <mergeCell ref="DA9:DB9"/>
    <mergeCell ref="DC9:DD9"/>
    <mergeCell ref="CO9:CP9"/>
    <mergeCell ref="CQ9:CR9"/>
    <mergeCell ref="CS9:CT9"/>
    <mergeCell ref="CU9:CV9"/>
    <mergeCell ref="BE9:BE11"/>
    <mergeCell ref="BK9:BL9"/>
    <mergeCell ref="BM9:BN9"/>
    <mergeCell ref="BO9:BP9"/>
    <mergeCell ref="BK10:BK11"/>
    <mergeCell ref="BL10:BL11"/>
    <mergeCell ref="BM10:BM11"/>
    <mergeCell ref="BN10:BN11"/>
    <mergeCell ref="BO10:BO11"/>
    <mergeCell ref="BP10:BP11"/>
    <mergeCell ref="BH8:BH11"/>
    <mergeCell ref="BI8:BI11"/>
    <mergeCell ref="E9:E11"/>
    <mergeCell ref="F9:F11"/>
    <mergeCell ref="G9:G11"/>
    <mergeCell ref="H9:H11"/>
    <mergeCell ref="M9:M11"/>
    <mergeCell ref="N9:N11"/>
    <mergeCell ref="O9:O11"/>
    <mergeCell ref="P9:P11"/>
    <mergeCell ref="AV8:AV11"/>
    <mergeCell ref="AW8:BE8"/>
    <mergeCell ref="BF8:BF11"/>
    <mergeCell ref="BG8:BG11"/>
    <mergeCell ref="AW9:AW11"/>
    <mergeCell ref="AX9:AX11"/>
    <mergeCell ref="AY9:AY11"/>
    <mergeCell ref="AZ9:AZ11"/>
    <mergeCell ref="BA9:BA11"/>
    <mergeCell ref="BB9:BB11"/>
    <mergeCell ref="AR8:AR11"/>
    <mergeCell ref="AS8:AS11"/>
    <mergeCell ref="AT8:AT11"/>
    <mergeCell ref="AU8:AU11"/>
    <mergeCell ref="O8:P8"/>
    <mergeCell ref="AF8:AF11"/>
    <mergeCell ref="AG8:AG11"/>
    <mergeCell ref="AH8:AJ9"/>
    <mergeCell ref="R9:R11"/>
    <mergeCell ref="S9:S11"/>
    <mergeCell ref="T9:V9"/>
    <mergeCell ref="W9:AA9"/>
    <mergeCell ref="AB9:AC9"/>
    <mergeCell ref="T10:T11"/>
    <mergeCell ref="J8:J11"/>
    <mergeCell ref="K8:K11"/>
    <mergeCell ref="L8:L11"/>
    <mergeCell ref="M8:N8"/>
    <mergeCell ref="W10:W11"/>
    <mergeCell ref="AB10:AB11"/>
    <mergeCell ref="BJ7:BJ11"/>
    <mergeCell ref="BK7:BR8"/>
    <mergeCell ref="BS7:CT8"/>
    <mergeCell ref="CU7:DT8"/>
    <mergeCell ref="BQ9:BR9"/>
    <mergeCell ref="BS9:BT9"/>
    <mergeCell ref="BU9:BV9"/>
    <mergeCell ref="BW9:BX9"/>
    <mergeCell ref="BY9:BZ9"/>
    <mergeCell ref="CA9:CB9"/>
    <mergeCell ref="BK6:BR6"/>
    <mergeCell ref="BS6:CT6"/>
    <mergeCell ref="CU6:DT6"/>
    <mergeCell ref="DU6:DU11"/>
    <mergeCell ref="CC9:CD9"/>
    <mergeCell ref="CE9:CF9"/>
    <mergeCell ref="CG9:CH9"/>
    <mergeCell ref="CI9:CJ9"/>
    <mergeCell ref="CK9:CL9"/>
    <mergeCell ref="CM9:CN9"/>
    <mergeCell ref="A3:BI3"/>
    <mergeCell ref="A4:BI4"/>
    <mergeCell ref="A6:A11"/>
    <mergeCell ref="B6:B11"/>
    <mergeCell ref="C6:C11"/>
    <mergeCell ref="D6:D11"/>
    <mergeCell ref="E6:P7"/>
    <mergeCell ref="Q6:AD6"/>
    <mergeCell ref="AE6:BJ6"/>
    <mergeCell ref="Q7:Q11"/>
    <mergeCell ref="E8:H8"/>
    <mergeCell ref="I8:I11"/>
    <mergeCell ref="AN7:BI7"/>
    <mergeCell ref="AN8:AN11"/>
    <mergeCell ref="AO8:AO11"/>
    <mergeCell ref="AP8:AP11"/>
    <mergeCell ref="AQ8:AQ11"/>
    <mergeCell ref="BC9:BC11"/>
    <mergeCell ref="BD9:BD11"/>
    <mergeCell ref="AF7:AM7"/>
    <mergeCell ref="AK8:AL9"/>
    <mergeCell ref="AM8:AM11"/>
    <mergeCell ref="AJ10:AJ11"/>
    <mergeCell ref="AK10:AK11"/>
    <mergeCell ref="AL10:AL11"/>
    <mergeCell ref="R7:AC8"/>
    <mergeCell ref="AD7:AD11"/>
    <mergeCell ref="AE7:AE11"/>
    <mergeCell ref="U10:U11"/>
    <mergeCell ref="V10:V11"/>
  </mergeCells>
  <printOptions/>
  <pageMargins left="0.24" right="0.16" top="0.25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52"/>
  <sheetViews>
    <sheetView zoomScalePageLayoutView="0" workbookViewId="0" topLeftCell="A37">
      <selection activeCell="A48" sqref="A48"/>
    </sheetView>
  </sheetViews>
  <sheetFormatPr defaultColWidth="9.00390625" defaultRowHeight="15.75"/>
  <cols>
    <col min="1" max="1" width="6.25390625" style="0" customWidth="1"/>
    <col min="2" max="2" width="13.50390625" style="0" customWidth="1"/>
    <col min="3" max="3" width="5.375" style="11" customWidth="1"/>
    <col min="4" max="4" width="6.25390625" style="11" customWidth="1"/>
    <col min="5" max="38" width="7.50390625" style="11" customWidth="1"/>
    <col min="39" max="39" width="6.50390625" style="11" customWidth="1"/>
    <col min="40" max="40" width="4.125" style="11" customWidth="1"/>
    <col min="41" max="42" width="4.375" style="11" customWidth="1"/>
    <col min="43" max="43" width="4.50390625" style="11" customWidth="1"/>
    <col min="44" max="47" width="4.25390625" style="11" customWidth="1"/>
    <col min="48" max="48" width="4.375" style="11" customWidth="1"/>
    <col min="49" max="49" width="6.375" style="11" customWidth="1"/>
    <col min="50" max="50" width="5.375" style="11" customWidth="1"/>
    <col min="51" max="51" width="4.625" style="11" customWidth="1"/>
    <col min="52" max="52" width="5.50390625" style="11" customWidth="1"/>
    <col min="53" max="53" width="5.625" style="11" customWidth="1"/>
    <col min="54" max="54" width="7.50390625" style="11" customWidth="1"/>
    <col min="55" max="55" width="6.875" style="11" customWidth="1"/>
    <col min="56" max="56" width="7.50390625" style="11" customWidth="1"/>
    <col min="57" max="57" width="5.625" style="11" customWidth="1"/>
    <col min="58" max="58" width="4.75390625" style="11" customWidth="1"/>
    <col min="59" max="59" width="5.00390625" style="11" customWidth="1"/>
    <col min="60" max="60" width="4.00390625" style="11" customWidth="1"/>
    <col min="61" max="61" width="5.00390625" style="11" customWidth="1"/>
    <col min="62" max="62" width="7.375" style="0" customWidth="1"/>
    <col min="63" max="63" width="6.25390625" style="0" customWidth="1"/>
    <col min="64" max="64" width="6.50390625" style="0" customWidth="1"/>
    <col min="65" max="65" width="5.50390625" style="0" customWidth="1"/>
    <col min="66" max="66" width="5.625" style="0" customWidth="1"/>
    <col min="67" max="67" width="7.00390625" style="0" customWidth="1"/>
    <col min="68" max="70" width="7.125" style="0" customWidth="1"/>
    <col min="71" max="71" width="5.125" style="0" customWidth="1"/>
    <col min="72" max="72" width="5.25390625" style="0" customWidth="1"/>
    <col min="73" max="73" width="5.125" style="0" customWidth="1"/>
    <col min="74" max="74" width="6.75390625" style="0" customWidth="1"/>
    <col min="75" max="75" width="5.875" style="0" customWidth="1"/>
    <col min="76" max="76" width="6.375" style="0" customWidth="1"/>
    <col min="77" max="77" width="5.625" style="0" customWidth="1"/>
    <col min="78" max="78" width="6.50390625" style="0" customWidth="1"/>
    <col min="79" max="79" width="7.00390625" style="0" customWidth="1"/>
    <col min="80" max="80" width="7.125" style="0" customWidth="1"/>
    <col min="81" max="81" width="5.75390625" style="0" customWidth="1"/>
    <col min="82" max="82" width="6.625" style="0" customWidth="1"/>
    <col min="83" max="83" width="5.875" style="0" customWidth="1"/>
    <col min="84" max="85" width="6.50390625" style="0" customWidth="1"/>
    <col min="86" max="86" width="6.625" style="0" customWidth="1"/>
    <col min="87" max="87" width="5.75390625" style="0" customWidth="1"/>
    <col min="88" max="88" width="6.25390625" style="0" customWidth="1"/>
    <col min="89" max="89" width="5.875" style="0" customWidth="1"/>
    <col min="90" max="90" width="6.375" style="0" customWidth="1"/>
    <col min="91" max="92" width="6.00390625" style="0" customWidth="1"/>
    <col min="93" max="93" width="6.50390625" style="0" customWidth="1"/>
    <col min="94" max="94" width="5.25390625" style="0" customWidth="1"/>
    <col min="95" max="95" width="7.125" style="0" customWidth="1"/>
    <col min="96" max="96" width="6.50390625" style="0" customWidth="1"/>
    <col min="97" max="97" width="6.00390625" style="0" customWidth="1"/>
    <col min="98" max="98" width="5.50390625" style="0" customWidth="1"/>
    <col min="99" max="99" width="5.625" style="0" customWidth="1"/>
    <col min="100" max="100" width="5.25390625" style="0" customWidth="1"/>
    <col min="101" max="101" width="5.125" style="0" customWidth="1"/>
    <col min="102" max="102" width="6.50390625" style="0" customWidth="1"/>
    <col min="103" max="103" width="5.625" style="0" customWidth="1"/>
    <col min="104" max="104" width="5.00390625" style="0" customWidth="1"/>
    <col min="105" max="105" width="4.75390625" style="0" customWidth="1"/>
    <col min="106" max="106" width="6.625" style="0" customWidth="1"/>
    <col min="107" max="107" width="5.25390625" style="0" customWidth="1"/>
    <col min="108" max="108" width="5.00390625" style="0" customWidth="1"/>
    <col min="109" max="109" width="5.625" style="0" customWidth="1"/>
    <col min="110" max="110" width="6.75390625" style="0" customWidth="1"/>
    <col min="111" max="111" width="6.875" style="0" customWidth="1"/>
    <col min="112" max="112" width="7.00390625" style="0" customWidth="1"/>
    <col min="113" max="113" width="6.375" style="0" customWidth="1"/>
    <col min="114" max="114" width="6.125" style="0" customWidth="1"/>
    <col min="115" max="115" width="6.50390625" style="0" customWidth="1"/>
    <col min="116" max="116" width="5.25390625" style="0" customWidth="1"/>
    <col min="117" max="117" width="5.875" style="0" customWidth="1"/>
    <col min="118" max="118" width="5.375" style="0" customWidth="1"/>
    <col min="119" max="119" width="5.875" style="0" customWidth="1"/>
    <col min="120" max="120" width="4.875" style="0" customWidth="1"/>
    <col min="121" max="121" width="4.75390625" style="0" customWidth="1"/>
    <col min="122" max="122" width="6.25390625" style="0" customWidth="1"/>
    <col min="123" max="123" width="6.00390625" style="0" customWidth="1"/>
    <col min="124" max="124" width="5.75390625" style="0" customWidth="1"/>
    <col min="125" max="125" width="10.375" style="0" customWidth="1"/>
  </cols>
  <sheetData>
    <row r="1" spans="1:3" ht="15.75">
      <c r="A1" s="143" t="s">
        <v>0</v>
      </c>
      <c r="B1" s="142"/>
      <c r="C1" s="142"/>
    </row>
    <row r="2" spans="1:3" ht="15.75">
      <c r="A2" s="141" t="s">
        <v>1</v>
      </c>
      <c r="B2" s="142"/>
      <c r="C2" s="142"/>
    </row>
    <row r="3" spans="1:61" ht="19.5" customHeight="1">
      <c r="A3" s="155" t="s">
        <v>231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</row>
    <row r="4" spans="1:61" ht="15.75">
      <c r="A4" s="155" t="s">
        <v>232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</row>
    <row r="5" ht="17.25" customHeight="1" thickBot="1"/>
    <row r="6" spans="1:125" s="14" customFormat="1" ht="18.75" customHeight="1" thickTop="1">
      <c r="A6" s="156" t="s">
        <v>3</v>
      </c>
      <c r="B6" s="158" t="s">
        <v>10</v>
      </c>
      <c r="C6" s="158" t="s">
        <v>11</v>
      </c>
      <c r="D6" s="158" t="s">
        <v>12</v>
      </c>
      <c r="E6" s="160" t="s">
        <v>155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 t="s">
        <v>68</v>
      </c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2" t="s">
        <v>270</v>
      </c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4"/>
      <c r="BK6" s="167" t="s">
        <v>21</v>
      </c>
      <c r="BL6" s="167"/>
      <c r="BM6" s="167"/>
      <c r="BN6" s="167"/>
      <c r="BO6" s="167"/>
      <c r="BP6" s="167"/>
      <c r="BQ6" s="167"/>
      <c r="BR6" s="167"/>
      <c r="BS6" s="167" t="s">
        <v>268</v>
      </c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 t="s">
        <v>266</v>
      </c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8" t="s">
        <v>269</v>
      </c>
    </row>
    <row r="7" spans="1:125" s="14" customFormat="1" ht="14.25" customHeight="1">
      <c r="A7" s="157"/>
      <c r="B7" s="159"/>
      <c r="C7" s="159"/>
      <c r="D7" s="15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65" t="s">
        <v>17</v>
      </c>
      <c r="R7" s="152" t="s">
        <v>28</v>
      </c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1" t="s">
        <v>243</v>
      </c>
      <c r="AE7" s="151" t="s">
        <v>17</v>
      </c>
      <c r="AF7" s="154" t="s">
        <v>28</v>
      </c>
      <c r="AG7" s="154"/>
      <c r="AH7" s="154"/>
      <c r="AI7" s="154"/>
      <c r="AJ7" s="154"/>
      <c r="AK7" s="154"/>
      <c r="AL7" s="154"/>
      <c r="AM7" s="154"/>
      <c r="AN7" s="154" t="s">
        <v>273</v>
      </c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72" t="s">
        <v>271</v>
      </c>
      <c r="BK7" s="175" t="s">
        <v>28</v>
      </c>
      <c r="BL7" s="176"/>
      <c r="BM7" s="176"/>
      <c r="BN7" s="176"/>
      <c r="BO7" s="176"/>
      <c r="BP7" s="176"/>
      <c r="BQ7" s="176"/>
      <c r="BR7" s="176"/>
      <c r="BS7" s="184" t="s">
        <v>28</v>
      </c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6"/>
      <c r="CU7" s="178" t="s">
        <v>28</v>
      </c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69"/>
    </row>
    <row r="8" spans="1:125" s="14" customFormat="1" ht="22.5" customHeight="1">
      <c r="A8" s="157"/>
      <c r="B8" s="159"/>
      <c r="C8" s="159"/>
      <c r="D8" s="159"/>
      <c r="E8" s="153" t="s">
        <v>160</v>
      </c>
      <c r="F8" s="153"/>
      <c r="G8" s="153"/>
      <c r="H8" s="153"/>
      <c r="I8" s="153" t="s">
        <v>161</v>
      </c>
      <c r="J8" s="153" t="s">
        <v>162</v>
      </c>
      <c r="K8" s="153" t="s">
        <v>163</v>
      </c>
      <c r="L8" s="153" t="s">
        <v>164</v>
      </c>
      <c r="M8" s="153" t="s">
        <v>165</v>
      </c>
      <c r="N8" s="153"/>
      <c r="O8" s="153" t="s">
        <v>166</v>
      </c>
      <c r="P8" s="153"/>
      <c r="Q8" s="166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 t="s">
        <v>243</v>
      </c>
      <c r="AE8" s="149"/>
      <c r="AF8" s="150" t="s">
        <v>30</v>
      </c>
      <c r="AG8" s="150" t="s">
        <v>18</v>
      </c>
      <c r="AH8" s="148" t="s">
        <v>13</v>
      </c>
      <c r="AI8" s="149"/>
      <c r="AJ8" s="149"/>
      <c r="AK8" s="148" t="s">
        <v>239</v>
      </c>
      <c r="AL8" s="149"/>
      <c r="AM8" s="150" t="s">
        <v>170</v>
      </c>
      <c r="AN8" s="151" t="s">
        <v>171</v>
      </c>
      <c r="AO8" s="151" t="s">
        <v>172</v>
      </c>
      <c r="AP8" s="151" t="s">
        <v>173</v>
      </c>
      <c r="AQ8" s="151" t="s">
        <v>174</v>
      </c>
      <c r="AR8" s="151" t="s">
        <v>175</v>
      </c>
      <c r="AS8" s="151" t="s">
        <v>176</v>
      </c>
      <c r="AT8" s="151" t="s">
        <v>177</v>
      </c>
      <c r="AU8" s="151" t="s">
        <v>178</v>
      </c>
      <c r="AV8" s="151" t="s">
        <v>179</v>
      </c>
      <c r="AW8" s="153" t="s">
        <v>19</v>
      </c>
      <c r="AX8" s="153"/>
      <c r="AY8" s="153"/>
      <c r="AZ8" s="153"/>
      <c r="BA8" s="153"/>
      <c r="BB8" s="153"/>
      <c r="BC8" s="153"/>
      <c r="BD8" s="153"/>
      <c r="BE8" s="153"/>
      <c r="BF8" s="151" t="s">
        <v>180</v>
      </c>
      <c r="BG8" s="151" t="s">
        <v>181</v>
      </c>
      <c r="BH8" s="151" t="s">
        <v>182</v>
      </c>
      <c r="BI8" s="151" t="s">
        <v>183</v>
      </c>
      <c r="BJ8" s="173"/>
      <c r="BK8" s="174"/>
      <c r="BL8" s="174"/>
      <c r="BM8" s="174"/>
      <c r="BN8" s="174"/>
      <c r="BO8" s="174"/>
      <c r="BP8" s="174"/>
      <c r="BQ8" s="174"/>
      <c r="BR8" s="174"/>
      <c r="BS8" s="187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9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69"/>
    </row>
    <row r="9" spans="1:125" s="14" customFormat="1" ht="25.5" customHeight="1">
      <c r="A9" s="157"/>
      <c r="B9" s="159"/>
      <c r="C9" s="159"/>
      <c r="D9" s="159"/>
      <c r="E9" s="153" t="s">
        <v>185</v>
      </c>
      <c r="F9" s="153" t="s">
        <v>186</v>
      </c>
      <c r="G9" s="153" t="s">
        <v>235</v>
      </c>
      <c r="H9" s="153" t="s">
        <v>272</v>
      </c>
      <c r="I9" s="149"/>
      <c r="J9" s="149"/>
      <c r="K9" s="149"/>
      <c r="L9" s="149"/>
      <c r="M9" s="153" t="s">
        <v>187</v>
      </c>
      <c r="N9" s="153" t="s">
        <v>106</v>
      </c>
      <c r="O9" s="153" t="s">
        <v>187</v>
      </c>
      <c r="P9" s="153" t="s">
        <v>106</v>
      </c>
      <c r="Q9" s="166"/>
      <c r="R9" s="165" t="s">
        <v>30</v>
      </c>
      <c r="S9" s="182" t="s">
        <v>18</v>
      </c>
      <c r="T9" s="148" t="s">
        <v>13</v>
      </c>
      <c r="U9" s="148"/>
      <c r="V9" s="148"/>
      <c r="W9" s="180" t="s">
        <v>170</v>
      </c>
      <c r="X9" s="180"/>
      <c r="Y9" s="180"/>
      <c r="Z9" s="180"/>
      <c r="AA9" s="180"/>
      <c r="AB9" s="181" t="s">
        <v>239</v>
      </c>
      <c r="AC9" s="181"/>
      <c r="AD9" s="149"/>
      <c r="AE9" s="149"/>
      <c r="AF9" s="150"/>
      <c r="AG9" s="150" t="s">
        <v>18</v>
      </c>
      <c r="AH9" s="149"/>
      <c r="AI9" s="149"/>
      <c r="AJ9" s="149"/>
      <c r="AK9" s="149"/>
      <c r="AL9" s="149"/>
      <c r="AM9" s="150"/>
      <c r="AN9" s="149"/>
      <c r="AO9" s="149"/>
      <c r="AP9" s="149"/>
      <c r="AQ9" s="149"/>
      <c r="AR9" s="149"/>
      <c r="AS9" s="149"/>
      <c r="AT9" s="149"/>
      <c r="AU9" s="149"/>
      <c r="AV9" s="149"/>
      <c r="AW9" s="151" t="s">
        <v>193</v>
      </c>
      <c r="AX9" s="151" t="s">
        <v>194</v>
      </c>
      <c r="AY9" s="151" t="s">
        <v>195</v>
      </c>
      <c r="AZ9" s="151" t="s">
        <v>196</v>
      </c>
      <c r="BA9" s="151" t="s">
        <v>197</v>
      </c>
      <c r="BB9" s="151" t="s">
        <v>29</v>
      </c>
      <c r="BC9" s="151" t="s">
        <v>265</v>
      </c>
      <c r="BD9" s="151" t="s">
        <v>20</v>
      </c>
      <c r="BE9" s="151" t="s">
        <v>265</v>
      </c>
      <c r="BF9" s="149"/>
      <c r="BG9" s="149"/>
      <c r="BH9" s="149"/>
      <c r="BI9" s="149"/>
      <c r="BJ9" s="173"/>
      <c r="BK9" s="179" t="s">
        <v>22</v>
      </c>
      <c r="BL9" s="179"/>
      <c r="BM9" s="179" t="s">
        <v>23</v>
      </c>
      <c r="BN9" s="179"/>
      <c r="BO9" s="179" t="s">
        <v>24</v>
      </c>
      <c r="BP9" s="179"/>
      <c r="BQ9" s="179" t="s">
        <v>25</v>
      </c>
      <c r="BR9" s="179"/>
      <c r="BS9" s="171" t="s">
        <v>250</v>
      </c>
      <c r="BT9" s="171"/>
      <c r="BU9" s="171" t="s">
        <v>252</v>
      </c>
      <c r="BV9" s="171"/>
      <c r="BW9" s="171" t="s">
        <v>267</v>
      </c>
      <c r="BX9" s="171"/>
      <c r="BY9" s="171" t="s">
        <v>253</v>
      </c>
      <c r="BZ9" s="171"/>
      <c r="CA9" s="171" t="s">
        <v>254</v>
      </c>
      <c r="CB9" s="171"/>
      <c r="CC9" s="171" t="s">
        <v>264</v>
      </c>
      <c r="CD9" s="171"/>
      <c r="CE9" s="171" t="s">
        <v>256</v>
      </c>
      <c r="CF9" s="171"/>
      <c r="CG9" s="171" t="s">
        <v>257</v>
      </c>
      <c r="CH9" s="171"/>
      <c r="CI9" s="171" t="s">
        <v>258</v>
      </c>
      <c r="CJ9" s="171"/>
      <c r="CK9" s="171" t="s">
        <v>259</v>
      </c>
      <c r="CL9" s="171"/>
      <c r="CM9" s="171" t="s">
        <v>262</v>
      </c>
      <c r="CN9" s="171"/>
      <c r="CO9" s="171" t="s">
        <v>260</v>
      </c>
      <c r="CP9" s="171"/>
      <c r="CQ9" s="171" t="s">
        <v>261</v>
      </c>
      <c r="CR9" s="171"/>
      <c r="CS9" s="171" t="s">
        <v>27</v>
      </c>
      <c r="CT9" s="171"/>
      <c r="CU9" s="171" t="s">
        <v>250</v>
      </c>
      <c r="CV9" s="171"/>
      <c r="CW9" s="171" t="s">
        <v>252</v>
      </c>
      <c r="CX9" s="171"/>
      <c r="CY9" s="171" t="s">
        <v>253</v>
      </c>
      <c r="CZ9" s="171"/>
      <c r="DA9" s="171" t="s">
        <v>254</v>
      </c>
      <c r="DB9" s="171"/>
      <c r="DC9" s="171" t="s">
        <v>264</v>
      </c>
      <c r="DD9" s="171"/>
      <c r="DE9" s="171" t="s">
        <v>256</v>
      </c>
      <c r="DF9" s="171"/>
      <c r="DG9" s="171" t="s">
        <v>257</v>
      </c>
      <c r="DH9" s="171"/>
      <c r="DI9" s="171" t="s">
        <v>258</v>
      </c>
      <c r="DJ9" s="171"/>
      <c r="DK9" s="171" t="s">
        <v>259</v>
      </c>
      <c r="DL9" s="171"/>
      <c r="DM9" s="171" t="s">
        <v>262</v>
      </c>
      <c r="DN9" s="171"/>
      <c r="DO9" s="171" t="s">
        <v>260</v>
      </c>
      <c r="DP9" s="171"/>
      <c r="DQ9" s="171" t="s">
        <v>261</v>
      </c>
      <c r="DR9" s="171"/>
      <c r="DS9" s="171" t="s">
        <v>27</v>
      </c>
      <c r="DT9" s="171"/>
      <c r="DU9" s="169"/>
    </row>
    <row r="10" spans="1:125" s="14" customFormat="1" ht="31.5" customHeight="1">
      <c r="A10" s="157"/>
      <c r="B10" s="159"/>
      <c r="C10" s="159"/>
      <c r="D10" s="15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66"/>
      <c r="R10" s="149"/>
      <c r="S10" s="183"/>
      <c r="T10" s="151" t="s">
        <v>245</v>
      </c>
      <c r="U10" s="151" t="s">
        <v>240</v>
      </c>
      <c r="V10" s="151" t="s">
        <v>241</v>
      </c>
      <c r="W10" s="151" t="s">
        <v>188</v>
      </c>
      <c r="X10" s="151" t="s">
        <v>189</v>
      </c>
      <c r="Y10" s="151" t="s">
        <v>190</v>
      </c>
      <c r="Z10" s="151" t="s">
        <v>191</v>
      </c>
      <c r="AA10" s="151" t="s">
        <v>192</v>
      </c>
      <c r="AB10" s="151" t="s">
        <v>238</v>
      </c>
      <c r="AC10" s="151" t="s">
        <v>242</v>
      </c>
      <c r="AD10" s="149"/>
      <c r="AE10" s="149"/>
      <c r="AF10" s="150"/>
      <c r="AG10" s="150"/>
      <c r="AH10" s="151" t="s">
        <v>247</v>
      </c>
      <c r="AI10" s="151" t="s">
        <v>240</v>
      </c>
      <c r="AJ10" s="151" t="s">
        <v>241</v>
      </c>
      <c r="AK10" s="151" t="s">
        <v>238</v>
      </c>
      <c r="AL10" s="151" t="s">
        <v>242</v>
      </c>
      <c r="AM10" s="150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73"/>
      <c r="BK10" s="165" t="s">
        <v>155</v>
      </c>
      <c r="BL10" s="165" t="s">
        <v>249</v>
      </c>
      <c r="BM10" s="165" t="s">
        <v>248</v>
      </c>
      <c r="BN10" s="165" t="s">
        <v>249</v>
      </c>
      <c r="BO10" s="165" t="s">
        <v>155</v>
      </c>
      <c r="BP10" s="165" t="s">
        <v>249</v>
      </c>
      <c r="BQ10" s="165" t="s">
        <v>155</v>
      </c>
      <c r="BR10" s="165" t="s">
        <v>249</v>
      </c>
      <c r="BS10" s="165" t="s">
        <v>251</v>
      </c>
      <c r="BT10" s="165" t="s">
        <v>265</v>
      </c>
      <c r="BU10" s="165" t="s">
        <v>251</v>
      </c>
      <c r="BV10" s="165" t="s">
        <v>265</v>
      </c>
      <c r="BW10" s="165" t="s">
        <v>255</v>
      </c>
      <c r="BX10" s="165" t="s">
        <v>265</v>
      </c>
      <c r="BY10" s="165" t="s">
        <v>255</v>
      </c>
      <c r="BZ10" s="165" t="s">
        <v>265</v>
      </c>
      <c r="CA10" s="165" t="s">
        <v>251</v>
      </c>
      <c r="CB10" s="165" t="s">
        <v>265</v>
      </c>
      <c r="CC10" s="165" t="s">
        <v>251</v>
      </c>
      <c r="CD10" s="165" t="s">
        <v>265</v>
      </c>
      <c r="CE10" s="165" t="s">
        <v>251</v>
      </c>
      <c r="CF10" s="165" t="s">
        <v>265</v>
      </c>
      <c r="CG10" s="165" t="s">
        <v>263</v>
      </c>
      <c r="CH10" s="165" t="s">
        <v>265</v>
      </c>
      <c r="CI10" s="165" t="s">
        <v>263</v>
      </c>
      <c r="CJ10" s="165" t="s">
        <v>265</v>
      </c>
      <c r="CK10" s="165" t="s">
        <v>263</v>
      </c>
      <c r="CL10" s="165" t="s">
        <v>265</v>
      </c>
      <c r="CM10" s="165" t="s">
        <v>263</v>
      </c>
      <c r="CN10" s="165" t="s">
        <v>265</v>
      </c>
      <c r="CO10" s="165" t="s">
        <v>263</v>
      </c>
      <c r="CP10" s="165" t="s">
        <v>265</v>
      </c>
      <c r="CQ10" s="165" t="s">
        <v>263</v>
      </c>
      <c r="CR10" s="165" t="s">
        <v>265</v>
      </c>
      <c r="CS10" s="165" t="s">
        <v>263</v>
      </c>
      <c r="CT10" s="165" t="s">
        <v>265</v>
      </c>
      <c r="CU10" s="165" t="s">
        <v>251</v>
      </c>
      <c r="CV10" s="165" t="s">
        <v>265</v>
      </c>
      <c r="CW10" s="165" t="s">
        <v>251</v>
      </c>
      <c r="CX10" s="165" t="s">
        <v>265</v>
      </c>
      <c r="CY10" s="165" t="s">
        <v>255</v>
      </c>
      <c r="CZ10" s="165" t="s">
        <v>265</v>
      </c>
      <c r="DA10" s="165" t="s">
        <v>251</v>
      </c>
      <c r="DB10" s="165" t="s">
        <v>265</v>
      </c>
      <c r="DC10" s="165" t="s">
        <v>251</v>
      </c>
      <c r="DD10" s="165" t="s">
        <v>265</v>
      </c>
      <c r="DE10" s="165" t="s">
        <v>251</v>
      </c>
      <c r="DF10" s="165" t="s">
        <v>265</v>
      </c>
      <c r="DG10" s="165" t="s">
        <v>263</v>
      </c>
      <c r="DH10" s="165" t="s">
        <v>265</v>
      </c>
      <c r="DI10" s="165" t="s">
        <v>263</v>
      </c>
      <c r="DJ10" s="165" t="s">
        <v>265</v>
      </c>
      <c r="DK10" s="165" t="s">
        <v>263</v>
      </c>
      <c r="DL10" s="165" t="s">
        <v>265</v>
      </c>
      <c r="DM10" s="165" t="s">
        <v>263</v>
      </c>
      <c r="DN10" s="165" t="s">
        <v>265</v>
      </c>
      <c r="DO10" s="165" t="s">
        <v>263</v>
      </c>
      <c r="DP10" s="165" t="s">
        <v>265</v>
      </c>
      <c r="DQ10" s="165" t="s">
        <v>263</v>
      </c>
      <c r="DR10" s="165" t="s">
        <v>265</v>
      </c>
      <c r="DS10" s="165" t="s">
        <v>263</v>
      </c>
      <c r="DT10" s="165" t="s">
        <v>265</v>
      </c>
      <c r="DU10" s="169"/>
    </row>
    <row r="11" spans="1:125" ht="21.75" customHeight="1">
      <c r="A11" s="157"/>
      <c r="B11" s="159"/>
      <c r="C11" s="159"/>
      <c r="D11" s="15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66"/>
      <c r="R11" s="149"/>
      <c r="S11" s="183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49"/>
      <c r="AE11" s="149"/>
      <c r="AF11" s="150"/>
      <c r="AG11" s="150"/>
      <c r="AH11" s="151"/>
      <c r="AI11" s="151"/>
      <c r="AJ11" s="151"/>
      <c r="AK11" s="151"/>
      <c r="AL11" s="151"/>
      <c r="AM11" s="150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74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70"/>
    </row>
    <row r="12" spans="1:125" ht="16.5" customHeight="1">
      <c r="A12" s="17">
        <v>1</v>
      </c>
      <c r="B12" s="18" t="s">
        <v>31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7"/>
    </row>
    <row r="13" spans="1:125" ht="16.5" customHeight="1">
      <c r="A13" s="16">
        <v>2</v>
      </c>
      <c r="B13" s="8" t="s">
        <v>32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3"/>
    </row>
    <row r="14" spans="1:125" ht="16.5" customHeight="1">
      <c r="A14" s="16">
        <v>3</v>
      </c>
      <c r="B14" s="8" t="s">
        <v>33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3"/>
    </row>
    <row r="15" spans="1:125" ht="16.5" customHeight="1">
      <c r="A15" s="16">
        <v>4</v>
      </c>
      <c r="B15" s="8" t="s">
        <v>34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3"/>
    </row>
    <row r="16" spans="1:125" ht="16.5" customHeight="1">
      <c r="A16" s="16">
        <v>5</v>
      </c>
      <c r="B16" s="8" t="s">
        <v>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3"/>
    </row>
    <row r="17" spans="1:125" ht="16.5" customHeight="1">
      <c r="A17" s="16">
        <v>6</v>
      </c>
      <c r="B17" s="8" t="s">
        <v>36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3"/>
    </row>
    <row r="18" spans="1:125" ht="16.5" customHeight="1">
      <c r="A18" s="16">
        <v>7</v>
      </c>
      <c r="B18" s="8" t="s">
        <v>37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3"/>
    </row>
    <row r="19" spans="1:125" ht="16.5" customHeight="1">
      <c r="A19" s="16">
        <v>8</v>
      </c>
      <c r="B19" s="8" t="s">
        <v>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3"/>
    </row>
    <row r="20" spans="1:125" ht="16.5" customHeight="1">
      <c r="A20" s="16">
        <v>9</v>
      </c>
      <c r="B20" s="8" t="s">
        <v>39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3"/>
    </row>
    <row r="21" spans="1:125" ht="16.5" customHeight="1">
      <c r="A21" s="16">
        <v>10</v>
      </c>
      <c r="B21" s="8" t="s">
        <v>40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3"/>
    </row>
    <row r="22" spans="1:125" ht="16.5" customHeight="1">
      <c r="A22" s="16">
        <v>11</v>
      </c>
      <c r="B22" s="8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3"/>
    </row>
    <row r="23" spans="1:125" ht="16.5" customHeight="1">
      <c r="A23" s="16">
        <v>12</v>
      </c>
      <c r="B23" s="8" t="s">
        <v>42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3"/>
    </row>
    <row r="24" spans="1:125" ht="16.5" customHeight="1">
      <c r="A24" s="16">
        <v>13</v>
      </c>
      <c r="B24" s="8" t="s">
        <v>43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3"/>
    </row>
    <row r="25" spans="1:125" ht="16.5" customHeight="1">
      <c r="A25" s="16">
        <v>14</v>
      </c>
      <c r="B25" s="8" t="s">
        <v>44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3"/>
    </row>
    <row r="26" spans="1:125" ht="16.5" customHeight="1">
      <c r="A26" s="16">
        <v>15</v>
      </c>
      <c r="B26" s="8" t="s">
        <v>45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3"/>
    </row>
    <row r="27" spans="1:125" ht="16.5" customHeight="1">
      <c r="A27" s="16">
        <v>16</v>
      </c>
      <c r="B27" s="8" t="s">
        <v>46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3"/>
    </row>
    <row r="28" spans="1:125" ht="16.5" customHeight="1">
      <c r="A28" s="16">
        <v>17</v>
      </c>
      <c r="B28" s="8" t="s">
        <v>47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3"/>
    </row>
    <row r="29" spans="1:125" ht="16.5" customHeight="1">
      <c r="A29" s="16">
        <v>18</v>
      </c>
      <c r="B29" s="8" t="s">
        <v>48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3"/>
    </row>
    <row r="30" spans="1:125" ht="16.5" customHeight="1">
      <c r="A30" s="16">
        <v>19</v>
      </c>
      <c r="B30" s="8" t="s">
        <v>49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3"/>
    </row>
    <row r="31" spans="1:125" ht="16.5" customHeight="1">
      <c r="A31" s="16">
        <v>20</v>
      </c>
      <c r="B31" s="8" t="s">
        <v>50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3"/>
    </row>
    <row r="32" spans="1:125" ht="16.5" customHeight="1">
      <c r="A32" s="16">
        <v>21</v>
      </c>
      <c r="B32" s="8" t="s">
        <v>51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3"/>
    </row>
    <row r="33" spans="1:125" ht="16.5" customHeight="1">
      <c r="A33" s="16">
        <v>22</v>
      </c>
      <c r="B33" s="8" t="s">
        <v>52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3"/>
    </row>
    <row r="34" spans="1:125" ht="16.5" customHeight="1">
      <c r="A34" s="19">
        <v>23</v>
      </c>
      <c r="B34" s="9" t="s">
        <v>53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1"/>
    </row>
    <row r="35" spans="1:125" ht="16.5" thickBot="1">
      <c r="A35" s="22"/>
      <c r="B35" s="23" t="s">
        <v>59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5"/>
    </row>
    <row r="36" spans="1:125" ht="16.5" thickTop="1">
      <c r="A36" s="136"/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</row>
    <row r="37" spans="1:125" ht="15.75">
      <c r="A37" s="136"/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</row>
    <row r="38" spans="1:125" ht="15.75">
      <c r="A38" s="136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</row>
    <row r="39" spans="1:125" ht="15.75">
      <c r="A39" s="136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</row>
    <row r="40" spans="1:125" ht="15.75">
      <c r="A40" s="136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</row>
    <row r="41" spans="1:125" ht="15.75">
      <c r="A41" s="136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</row>
    <row r="42" spans="1:125" ht="15.75">
      <c r="A42" s="136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</row>
    <row r="43" spans="1:125" ht="15.75">
      <c r="A43" s="136"/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</row>
    <row r="44" spans="1:125" ht="15.75">
      <c r="A44" s="1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</row>
    <row r="45" spans="1:125" ht="15.75">
      <c r="A45" s="136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</row>
    <row r="46" spans="1:125" ht="15.75">
      <c r="A46" s="1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</row>
    <row r="47" spans="1:125" ht="15.75">
      <c r="A47" s="136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</row>
    <row r="48" spans="1:7" ht="15.75">
      <c r="A48" s="147" t="s">
        <v>274</v>
      </c>
      <c r="B48" s="139" t="s">
        <v>138</v>
      </c>
      <c r="C48" s="140"/>
      <c r="D48" s="140"/>
      <c r="E48" s="140"/>
      <c r="F48" s="140"/>
      <c r="G48" s="140"/>
    </row>
    <row r="49" spans="2:7" ht="15.75">
      <c r="B49" s="139" t="s">
        <v>139</v>
      </c>
      <c r="C49" s="140"/>
      <c r="D49" s="140"/>
      <c r="E49" s="140"/>
      <c r="F49" s="140"/>
      <c r="G49" s="140"/>
    </row>
    <row r="50" spans="2:7" ht="15.75">
      <c r="B50" s="139" t="s">
        <v>140</v>
      </c>
      <c r="C50" s="140"/>
      <c r="D50" s="140"/>
      <c r="E50" s="140"/>
      <c r="F50" s="140"/>
      <c r="G50" s="140"/>
    </row>
    <row r="51" spans="2:7" ht="15.75">
      <c r="B51" s="139" t="s">
        <v>141</v>
      </c>
      <c r="C51" s="140"/>
      <c r="D51" s="140"/>
      <c r="E51" s="140"/>
      <c r="F51" s="140"/>
      <c r="G51" s="140"/>
    </row>
    <row r="52" spans="2:7" ht="15.75">
      <c r="B52" s="139" t="s">
        <v>142</v>
      </c>
      <c r="C52" s="140"/>
      <c r="D52" s="140"/>
      <c r="E52" s="140"/>
      <c r="F52" s="140"/>
      <c r="G52" s="140"/>
    </row>
  </sheetData>
  <sheetProtection/>
  <mergeCells count="179">
    <mergeCell ref="G9:G11"/>
    <mergeCell ref="H9:H11"/>
    <mergeCell ref="AD7:AD11"/>
    <mergeCell ref="AG8:AG11"/>
    <mergeCell ref="DU6:DU11"/>
    <mergeCell ref="I8:I11"/>
    <mergeCell ref="J8:J11"/>
    <mergeCell ref="K8:K11"/>
    <mergeCell ref="L8:L11"/>
    <mergeCell ref="O9:O11"/>
    <mergeCell ref="P9:P11"/>
    <mergeCell ref="E8:H8"/>
    <mergeCell ref="E6:P7"/>
    <mergeCell ref="A6:A11"/>
    <mergeCell ref="B6:B11"/>
    <mergeCell ref="C6:C11"/>
    <mergeCell ref="D6:D11"/>
    <mergeCell ref="E9:E11"/>
    <mergeCell ref="F9:F11"/>
    <mergeCell ref="DR10:DR11"/>
    <mergeCell ref="DS10:DS11"/>
    <mergeCell ref="DT10:DT11"/>
    <mergeCell ref="Q7:Q11"/>
    <mergeCell ref="AB9:AC9"/>
    <mergeCell ref="R7:AC8"/>
    <mergeCell ref="BJ7:BJ11"/>
    <mergeCell ref="BK7:BR8"/>
    <mergeCell ref="BS7:CT8"/>
    <mergeCell ref="CU7:DT8"/>
    <mergeCell ref="DN10:DN11"/>
    <mergeCell ref="DO10:DO11"/>
    <mergeCell ref="DP10:DP11"/>
    <mergeCell ref="DQ10:DQ11"/>
    <mergeCell ref="DJ10:DJ11"/>
    <mergeCell ref="DK10:DK11"/>
    <mergeCell ref="DL10:DL11"/>
    <mergeCell ref="DM10:DM11"/>
    <mergeCell ref="DF10:DF11"/>
    <mergeCell ref="DG10:DG11"/>
    <mergeCell ref="DH10:DH11"/>
    <mergeCell ref="DI10:DI11"/>
    <mergeCell ref="DB10:DB11"/>
    <mergeCell ref="DC10:DC11"/>
    <mergeCell ref="DD10:DD11"/>
    <mergeCell ref="DE10:DE11"/>
    <mergeCell ref="CX10:CX11"/>
    <mergeCell ref="CY10:CY11"/>
    <mergeCell ref="CZ10:CZ11"/>
    <mergeCell ref="DA10:DA11"/>
    <mergeCell ref="CT10:CT11"/>
    <mergeCell ref="CU10:CU11"/>
    <mergeCell ref="CV10:CV11"/>
    <mergeCell ref="CW10:CW11"/>
    <mergeCell ref="CP10:CP11"/>
    <mergeCell ref="CQ10:CQ11"/>
    <mergeCell ref="CR10:CR11"/>
    <mergeCell ref="CS10:CS11"/>
    <mergeCell ref="CL10:CL11"/>
    <mergeCell ref="CM10:CM11"/>
    <mergeCell ref="CN10:CN11"/>
    <mergeCell ref="CO10:CO11"/>
    <mergeCell ref="CH10:CH11"/>
    <mergeCell ref="CI10:CI11"/>
    <mergeCell ref="CJ10:CJ11"/>
    <mergeCell ref="CK10:CK11"/>
    <mergeCell ref="CD10:CD11"/>
    <mergeCell ref="CE10:CE11"/>
    <mergeCell ref="CF10:CF11"/>
    <mergeCell ref="CG10:CG11"/>
    <mergeCell ref="CA10:CA11"/>
    <mergeCell ref="CB10:CB11"/>
    <mergeCell ref="CC10:CC11"/>
    <mergeCell ref="BV10:BV11"/>
    <mergeCell ref="BW10:BW11"/>
    <mergeCell ref="BX10:BX11"/>
    <mergeCell ref="BY10:BY11"/>
    <mergeCell ref="BS10:BS11"/>
    <mergeCell ref="BT10:BT11"/>
    <mergeCell ref="BU10:BU11"/>
    <mergeCell ref="DO9:DP9"/>
    <mergeCell ref="DQ9:DR9"/>
    <mergeCell ref="DK9:DL9"/>
    <mergeCell ref="DM9:DN9"/>
    <mergeCell ref="CY9:CZ9"/>
    <mergeCell ref="DA9:DB9"/>
    <mergeCell ref="BZ10:BZ11"/>
    <mergeCell ref="DS9:DT9"/>
    <mergeCell ref="BK10:BK11"/>
    <mergeCell ref="BL10:BL11"/>
    <mergeCell ref="BM10:BM11"/>
    <mergeCell ref="BN10:BN11"/>
    <mergeCell ref="BO10:BO11"/>
    <mergeCell ref="BP10:BP11"/>
    <mergeCell ref="BQ10:BQ11"/>
    <mergeCell ref="DG9:DH9"/>
    <mergeCell ref="DI9:DJ9"/>
    <mergeCell ref="CA9:CB9"/>
    <mergeCell ref="CC9:CD9"/>
    <mergeCell ref="CE9:CF9"/>
    <mergeCell ref="CG9:CH9"/>
    <mergeCell ref="DC9:DD9"/>
    <mergeCell ref="DE9:DF9"/>
    <mergeCell ref="CQ9:CR9"/>
    <mergeCell ref="CS9:CT9"/>
    <mergeCell ref="CU9:CV9"/>
    <mergeCell ref="CW9:CX9"/>
    <mergeCell ref="BS9:BT9"/>
    <mergeCell ref="BU9:BV9"/>
    <mergeCell ref="BW9:BX9"/>
    <mergeCell ref="BY9:BZ9"/>
    <mergeCell ref="BS6:CT6"/>
    <mergeCell ref="CU6:DT6"/>
    <mergeCell ref="CI9:CJ9"/>
    <mergeCell ref="CK9:CL9"/>
    <mergeCell ref="CM9:CN9"/>
    <mergeCell ref="CO9:CP9"/>
    <mergeCell ref="BK9:BL9"/>
    <mergeCell ref="BM9:BN9"/>
    <mergeCell ref="BO9:BP9"/>
    <mergeCell ref="BQ9:BR9"/>
    <mergeCell ref="BH8:BH11"/>
    <mergeCell ref="BI8:BI11"/>
    <mergeCell ref="BR10:BR11"/>
    <mergeCell ref="AH8:AJ9"/>
    <mergeCell ref="AM8:AM11"/>
    <mergeCell ref="BF8:BF11"/>
    <mergeCell ref="BG8:BG11"/>
    <mergeCell ref="BE9:BE11"/>
    <mergeCell ref="AS8:AS11"/>
    <mergeCell ref="AT8:AT11"/>
    <mergeCell ref="AU8:AU11"/>
    <mergeCell ref="BA9:BA11"/>
    <mergeCell ref="BB9:BB11"/>
    <mergeCell ref="AP8:AP11"/>
    <mergeCell ref="AQ8:AQ11"/>
    <mergeCell ref="BC9:BC11"/>
    <mergeCell ref="BD9:BD11"/>
    <mergeCell ref="AW9:AW11"/>
    <mergeCell ref="AX9:AX11"/>
    <mergeCell ref="AY9:AY11"/>
    <mergeCell ref="AZ9:AZ11"/>
    <mergeCell ref="AV8:AV11"/>
    <mergeCell ref="O8:P8"/>
    <mergeCell ref="AK8:AL9"/>
    <mergeCell ref="AH10:AH11"/>
    <mergeCell ref="AI10:AI11"/>
    <mergeCell ref="AJ10:AJ11"/>
    <mergeCell ref="U10:U11"/>
    <mergeCell ref="V10:V11"/>
    <mergeCell ref="W10:W11"/>
    <mergeCell ref="AK10:AK11"/>
    <mergeCell ref="AL10:AL11"/>
    <mergeCell ref="M8:N8"/>
    <mergeCell ref="M9:M11"/>
    <mergeCell ref="N9:N11"/>
    <mergeCell ref="AC10:AC11"/>
    <mergeCell ref="A3:BI3"/>
    <mergeCell ref="A4:BI4"/>
    <mergeCell ref="Y10:Y11"/>
    <mergeCell ref="Z10:Z11"/>
    <mergeCell ref="AA10:AA11"/>
    <mergeCell ref="AB10:AB11"/>
    <mergeCell ref="X10:X11"/>
    <mergeCell ref="Q6:AD6"/>
    <mergeCell ref="R9:R11"/>
    <mergeCell ref="S9:S11"/>
    <mergeCell ref="T9:V9"/>
    <mergeCell ref="W9:AA9"/>
    <mergeCell ref="T10:T11"/>
    <mergeCell ref="AN7:BI7"/>
    <mergeCell ref="AF8:AF11"/>
    <mergeCell ref="AF7:AM7"/>
    <mergeCell ref="AW8:BE8"/>
    <mergeCell ref="BK6:BR6"/>
    <mergeCell ref="AE6:BJ6"/>
    <mergeCell ref="AR8:AR11"/>
    <mergeCell ref="AE7:AE11"/>
    <mergeCell ref="AN8:AN11"/>
    <mergeCell ref="AO8:AO11"/>
  </mergeCells>
  <printOptions/>
  <pageMargins left="0.24" right="0.16" top="0.24" bottom="0.2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51"/>
  <sheetViews>
    <sheetView zoomScalePageLayoutView="0" workbookViewId="0" topLeftCell="A37">
      <selection activeCell="C57" sqref="C57"/>
    </sheetView>
  </sheetViews>
  <sheetFormatPr defaultColWidth="9.00390625" defaultRowHeight="15.75"/>
  <cols>
    <col min="1" max="1" width="4.75390625" style="0" customWidth="1"/>
    <col min="2" max="2" width="13.125" style="0" customWidth="1"/>
    <col min="3" max="3" width="5.00390625" style="48" customWidth="1"/>
    <col min="4" max="4" width="6.50390625" style="48" customWidth="1"/>
    <col min="5" max="5" width="7.00390625" style="48" customWidth="1"/>
    <col min="6" max="6" width="6.25390625" style="48" customWidth="1"/>
    <col min="7" max="7" width="7.125" style="48" customWidth="1"/>
    <col min="8" max="8" width="8.875" style="48" customWidth="1"/>
    <col min="9" max="10" width="5.25390625" style="48" customWidth="1"/>
    <col min="11" max="11" width="7.50390625" style="48" customWidth="1"/>
    <col min="12" max="13" width="6.00390625" style="48" customWidth="1"/>
    <col min="14" max="14" width="5.50390625" style="48" customWidth="1"/>
    <col min="15" max="15" width="6.00390625" style="48" customWidth="1"/>
    <col min="16" max="16" width="6.375" style="48" customWidth="1"/>
    <col min="17" max="19" width="5.50390625" style="48" customWidth="1"/>
    <col min="20" max="20" width="6.875" style="48" customWidth="1"/>
    <col min="21" max="21" width="7.875" style="48" customWidth="1"/>
    <col min="22" max="35" width="5.50390625" style="48" customWidth="1"/>
    <col min="36" max="36" width="6.125" style="51" customWidth="1"/>
    <col min="37" max="37" width="7.375" style="51" customWidth="1"/>
    <col min="38" max="38" width="8.25390625" style="51" customWidth="1"/>
    <col min="39" max="39" width="8.125" style="51" customWidth="1"/>
    <col min="40" max="40" width="6.125" style="51" customWidth="1"/>
    <col min="41" max="41" width="5.625" style="51" customWidth="1"/>
    <col min="42" max="43" width="7.50390625" style="51" customWidth="1"/>
    <col min="44" max="46" width="5.25390625" style="51" customWidth="1"/>
    <col min="47" max="48" width="5.375" style="51" customWidth="1"/>
    <col min="49" max="49" width="4.875" style="51" customWidth="1"/>
    <col min="50" max="51" width="4.75390625" style="51" customWidth="1"/>
    <col min="52" max="52" width="6.00390625" style="51" customWidth="1"/>
    <col min="53" max="55" width="6.125" style="51" customWidth="1"/>
    <col min="56" max="56" width="7.00390625" style="51" customWidth="1"/>
    <col min="57" max="57" width="7.50390625" style="51" customWidth="1"/>
    <col min="58" max="58" width="7.75390625" style="51" customWidth="1"/>
    <col min="59" max="59" width="6.25390625" style="51" customWidth="1"/>
    <col min="60" max="61" width="9.00390625" style="51" customWidth="1"/>
    <col min="62" max="62" width="7.125" style="51" customWidth="1"/>
    <col min="63" max="63" width="6.25390625" style="51" customWidth="1"/>
    <col min="64" max="64" width="8.875" style="51" customWidth="1"/>
    <col min="65" max="65" width="6.25390625" style="51" customWidth="1"/>
    <col min="66" max="66" width="9.00390625" style="51" customWidth="1"/>
    <col min="67" max="67" width="5.375" style="51" customWidth="1"/>
    <col min="68" max="68" width="6.125" style="51" customWidth="1"/>
    <col min="69" max="69" width="5.875" style="51" customWidth="1"/>
    <col min="70" max="70" width="7.00390625" style="51" customWidth="1"/>
    <col min="71" max="71" width="5.625" style="51" customWidth="1"/>
    <col min="72" max="72" width="5.875" style="51" customWidth="1"/>
    <col min="73" max="73" width="5.625" style="51" customWidth="1"/>
    <col min="74" max="76" width="5.75390625" style="51" customWidth="1"/>
    <col min="77" max="77" width="5.25390625" style="51" customWidth="1"/>
    <col min="78" max="78" width="5.00390625" style="51" customWidth="1"/>
    <col min="79" max="79" width="5.625" style="51" customWidth="1"/>
    <col min="80" max="82" width="6.75390625" style="51" customWidth="1"/>
    <col min="83" max="83" width="5.75390625" style="51" customWidth="1"/>
    <col min="84" max="84" width="5.50390625" style="51" customWidth="1"/>
    <col min="85" max="85" width="6.75390625" style="51" customWidth="1"/>
    <col min="86" max="86" width="5.75390625" style="51" customWidth="1"/>
    <col min="87" max="89" width="6.75390625" style="51" customWidth="1"/>
    <col min="90" max="90" width="7.125" style="51" customWidth="1"/>
    <col min="91" max="91" width="6.375" style="51" customWidth="1"/>
    <col min="92" max="92" width="7.00390625" style="51" customWidth="1"/>
    <col min="93" max="93" width="6.125" style="51" customWidth="1"/>
    <col min="94" max="94" width="6.00390625" style="51" customWidth="1"/>
    <col min="95" max="95" width="5.50390625" style="51" customWidth="1"/>
    <col min="96" max="96" width="6.625" style="51" customWidth="1"/>
    <col min="97" max="97" width="5.375" style="51" customWidth="1"/>
    <col min="98" max="98" width="6.50390625" style="51" customWidth="1"/>
    <col min="100" max="100" width="6.625" style="0" customWidth="1"/>
    <col min="102" max="102" width="5.375" style="0" customWidth="1"/>
    <col min="103" max="103" width="6.50390625" style="0" customWidth="1"/>
    <col min="104" max="104" width="5.75390625" style="0" customWidth="1"/>
    <col min="105" max="105" width="5.625" style="0" customWidth="1"/>
    <col min="106" max="106" width="6.00390625" style="0" customWidth="1"/>
    <col min="107" max="107" width="6.25390625" style="0" customWidth="1"/>
    <col min="108" max="109" width="6.125" style="0" customWidth="1"/>
    <col min="110" max="111" width="5.875" style="0" customWidth="1"/>
    <col min="112" max="112" width="4.75390625" style="0" customWidth="1"/>
    <col min="113" max="113" width="6.50390625" style="0" customWidth="1"/>
    <col min="114" max="114" width="5.25390625" style="0" customWidth="1"/>
    <col min="115" max="115" width="5.875" style="0" customWidth="1"/>
    <col min="116" max="116" width="6.00390625" style="0" customWidth="1"/>
    <col min="117" max="117" width="6.25390625" style="0" customWidth="1"/>
    <col min="118" max="118" width="6.625" style="0" customWidth="1"/>
    <col min="119" max="119" width="5.875" style="0" customWidth="1"/>
    <col min="120" max="120" width="4.875" style="0" customWidth="1"/>
    <col min="121" max="121" width="7.125" style="0" customWidth="1"/>
    <col min="122" max="122" width="4.50390625" style="0" customWidth="1"/>
    <col min="123" max="123" width="5.50390625" style="0" customWidth="1"/>
  </cols>
  <sheetData>
    <row r="1" spans="1:7" s="53" customFormat="1" ht="15.75" customHeight="1">
      <c r="A1" s="217" t="s">
        <v>0</v>
      </c>
      <c r="B1" s="217"/>
      <c r="C1" s="217"/>
      <c r="D1" s="217"/>
      <c r="E1" s="217"/>
      <c r="F1" s="52"/>
      <c r="G1" s="52"/>
    </row>
    <row r="2" spans="1:7" s="53" customFormat="1" ht="13.5" customHeight="1">
      <c r="A2" s="217" t="s">
        <v>1</v>
      </c>
      <c r="B2" s="217"/>
      <c r="C2" s="217"/>
      <c r="D2" s="217"/>
      <c r="E2" s="217"/>
      <c r="F2" s="52"/>
      <c r="G2" s="52"/>
    </row>
    <row r="3" spans="1:35" s="27" customFormat="1" ht="18" customHeight="1">
      <c r="A3" s="218" t="s">
        <v>231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5"/>
      <c r="AE3" s="25"/>
      <c r="AF3" s="25"/>
      <c r="AG3" s="25"/>
      <c r="AH3" s="25"/>
      <c r="AI3" s="25"/>
    </row>
    <row r="4" spans="1:35" s="27" customFormat="1" ht="16.5" customHeight="1">
      <c r="A4" s="218" t="s">
        <v>233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5"/>
      <c r="AE4" s="25"/>
      <c r="AF4" s="25"/>
      <c r="AG4" s="25"/>
      <c r="AH4" s="25"/>
      <c r="AI4" s="25"/>
    </row>
    <row r="5" spans="1:125" s="14" customFormat="1" ht="18" customHeight="1">
      <c r="A5" s="151" t="s">
        <v>3</v>
      </c>
      <c r="B5" s="151" t="s">
        <v>10</v>
      </c>
      <c r="C5" s="237" t="s">
        <v>62</v>
      </c>
      <c r="D5" s="238"/>
      <c r="E5" s="239"/>
      <c r="F5" s="237" t="s">
        <v>66</v>
      </c>
      <c r="G5" s="238"/>
      <c r="H5" s="238"/>
      <c r="I5" s="238"/>
      <c r="J5" s="238"/>
      <c r="K5" s="239"/>
      <c r="L5" s="237" t="s">
        <v>75</v>
      </c>
      <c r="M5" s="238"/>
      <c r="N5" s="238"/>
      <c r="O5" s="238"/>
      <c r="P5" s="238"/>
      <c r="Q5" s="239"/>
      <c r="R5" s="219" t="s">
        <v>155</v>
      </c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1"/>
      <c r="AD5" s="204" t="s">
        <v>68</v>
      </c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6"/>
      <c r="AR5" s="198" t="s">
        <v>56</v>
      </c>
      <c r="AS5" s="199"/>
      <c r="AT5" s="199"/>
      <c r="AU5" s="199"/>
      <c r="AV5" s="199"/>
      <c r="AW5" s="199"/>
      <c r="AX5" s="199"/>
      <c r="AY5" s="199"/>
      <c r="AZ5" s="199"/>
      <c r="BA5" s="198" t="s">
        <v>16</v>
      </c>
      <c r="BB5" s="199"/>
      <c r="BC5" s="199"/>
      <c r="BD5" s="199"/>
      <c r="BE5" s="199"/>
      <c r="BF5" s="199"/>
      <c r="BG5" s="199"/>
      <c r="BH5" s="199"/>
      <c r="BI5" s="199"/>
      <c r="BJ5" s="54"/>
      <c r="BK5" s="222" t="s">
        <v>21</v>
      </c>
      <c r="BL5" s="194"/>
      <c r="BM5" s="194"/>
      <c r="BN5" s="194"/>
      <c r="BO5" s="194"/>
      <c r="BP5" s="194"/>
      <c r="BQ5" s="194"/>
      <c r="BR5" s="195"/>
      <c r="BS5" s="194" t="s">
        <v>268</v>
      </c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5"/>
      <c r="CU5" s="194" t="s">
        <v>266</v>
      </c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5"/>
      <c r="DU5" s="151" t="s">
        <v>269</v>
      </c>
    </row>
    <row r="6" spans="1:125" s="14" customFormat="1" ht="18" customHeight="1">
      <c r="A6" s="151"/>
      <c r="B6" s="151"/>
      <c r="C6" s="213"/>
      <c r="D6" s="202"/>
      <c r="E6" s="203"/>
      <c r="F6" s="213"/>
      <c r="G6" s="202"/>
      <c r="H6" s="202"/>
      <c r="I6" s="202"/>
      <c r="J6" s="202"/>
      <c r="K6" s="203"/>
      <c r="L6" s="213"/>
      <c r="M6" s="202"/>
      <c r="N6" s="202"/>
      <c r="O6" s="202"/>
      <c r="P6" s="202"/>
      <c r="Q6" s="203"/>
      <c r="R6" s="128"/>
      <c r="S6" s="129"/>
      <c r="T6" s="129"/>
      <c r="U6" s="129"/>
      <c r="V6" s="129"/>
      <c r="W6" s="129"/>
      <c r="X6" s="129"/>
      <c r="Y6" s="129"/>
      <c r="Z6" s="126"/>
      <c r="AA6" s="126"/>
      <c r="AB6" s="126"/>
      <c r="AC6" s="127"/>
      <c r="AD6" s="211" t="s">
        <v>17</v>
      </c>
      <c r="AE6" s="198" t="s">
        <v>28</v>
      </c>
      <c r="AF6" s="199"/>
      <c r="AG6" s="199"/>
      <c r="AH6" s="199"/>
      <c r="AI6" s="199"/>
      <c r="AJ6" s="199"/>
      <c r="AK6" s="199"/>
      <c r="AL6" s="199"/>
      <c r="AM6" s="199"/>
      <c r="AN6" s="199"/>
      <c r="AO6" s="200" t="s">
        <v>239</v>
      </c>
      <c r="AP6" s="201"/>
      <c r="AQ6" s="172" t="s">
        <v>243</v>
      </c>
      <c r="AR6" s="211" t="s">
        <v>17</v>
      </c>
      <c r="AS6" s="214" t="s">
        <v>28</v>
      </c>
      <c r="AT6" s="214"/>
      <c r="AU6" s="214"/>
      <c r="AV6" s="214"/>
      <c r="AW6" s="214"/>
      <c r="AX6" s="175" t="s">
        <v>239</v>
      </c>
      <c r="AY6" s="176"/>
      <c r="AZ6" s="172" t="s">
        <v>246</v>
      </c>
      <c r="BA6" s="211" t="s">
        <v>17</v>
      </c>
      <c r="BB6" s="214" t="s">
        <v>28</v>
      </c>
      <c r="BC6" s="214"/>
      <c r="BD6" s="214"/>
      <c r="BE6" s="214"/>
      <c r="BF6" s="214"/>
      <c r="BG6" s="175" t="s">
        <v>239</v>
      </c>
      <c r="BH6" s="176"/>
      <c r="BI6" s="172" t="s">
        <v>244</v>
      </c>
      <c r="BJ6" s="172" t="s">
        <v>57</v>
      </c>
      <c r="BK6" s="240" t="s">
        <v>28</v>
      </c>
      <c r="BL6" s="241"/>
      <c r="BM6" s="241"/>
      <c r="BN6" s="241"/>
      <c r="BO6" s="241"/>
      <c r="BP6" s="241"/>
      <c r="BQ6" s="241"/>
      <c r="BR6" s="242"/>
      <c r="BS6" s="233" t="s">
        <v>28</v>
      </c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5"/>
      <c r="CU6" s="198" t="s">
        <v>28</v>
      </c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236"/>
      <c r="DU6" s="151"/>
    </row>
    <row r="7" spans="1:125" s="14" customFormat="1" ht="25.5" customHeight="1">
      <c r="A7" s="151"/>
      <c r="B7" s="151"/>
      <c r="C7" s="223" t="s">
        <v>63</v>
      </c>
      <c r="D7" s="223" t="s">
        <v>64</v>
      </c>
      <c r="E7" s="223" t="s">
        <v>65</v>
      </c>
      <c r="F7" s="223" t="s">
        <v>72</v>
      </c>
      <c r="G7" s="223" t="s">
        <v>73</v>
      </c>
      <c r="H7" s="223" t="s">
        <v>65</v>
      </c>
      <c r="I7" s="224" t="s">
        <v>67</v>
      </c>
      <c r="J7" s="225"/>
      <c r="K7" s="226"/>
      <c r="L7" s="223" t="s">
        <v>76</v>
      </c>
      <c r="M7" s="224" t="s">
        <v>28</v>
      </c>
      <c r="N7" s="225"/>
      <c r="O7" s="225"/>
      <c r="P7" s="225"/>
      <c r="Q7" s="226"/>
      <c r="R7" s="228" t="s">
        <v>234</v>
      </c>
      <c r="S7" s="229"/>
      <c r="T7" s="229"/>
      <c r="U7" s="230"/>
      <c r="V7" s="172" t="s">
        <v>161</v>
      </c>
      <c r="W7" s="172" t="s">
        <v>236</v>
      </c>
      <c r="X7" s="172" t="s">
        <v>237</v>
      </c>
      <c r="Y7" s="172" t="s">
        <v>164</v>
      </c>
      <c r="Z7" s="227" t="s">
        <v>165</v>
      </c>
      <c r="AA7" s="227"/>
      <c r="AB7" s="227" t="s">
        <v>166</v>
      </c>
      <c r="AC7" s="227"/>
      <c r="AD7" s="212"/>
      <c r="AE7" s="190" t="s">
        <v>30</v>
      </c>
      <c r="AF7" s="207" t="s">
        <v>18</v>
      </c>
      <c r="AG7" s="148" t="s">
        <v>13</v>
      </c>
      <c r="AH7" s="148"/>
      <c r="AI7" s="148"/>
      <c r="AJ7" s="180" t="s">
        <v>170</v>
      </c>
      <c r="AK7" s="180"/>
      <c r="AL7" s="180"/>
      <c r="AM7" s="180"/>
      <c r="AN7" s="180"/>
      <c r="AO7" s="202"/>
      <c r="AP7" s="203"/>
      <c r="AQ7" s="196"/>
      <c r="AR7" s="212"/>
      <c r="AS7" s="190" t="s">
        <v>30</v>
      </c>
      <c r="AT7" s="207" t="s">
        <v>18</v>
      </c>
      <c r="AU7" s="148" t="s">
        <v>13</v>
      </c>
      <c r="AV7" s="148"/>
      <c r="AW7" s="148"/>
      <c r="AX7" s="174"/>
      <c r="AY7" s="174"/>
      <c r="AZ7" s="196"/>
      <c r="BA7" s="212"/>
      <c r="BB7" s="190" t="s">
        <v>30</v>
      </c>
      <c r="BC7" s="207" t="s">
        <v>18</v>
      </c>
      <c r="BD7" s="148" t="s">
        <v>13</v>
      </c>
      <c r="BE7" s="148"/>
      <c r="BF7" s="148"/>
      <c r="BG7" s="174"/>
      <c r="BH7" s="174"/>
      <c r="BI7" s="196"/>
      <c r="BJ7" s="196" t="s">
        <v>57</v>
      </c>
      <c r="BK7" s="215" t="s">
        <v>22</v>
      </c>
      <c r="BL7" s="216"/>
      <c r="BM7" s="215" t="s">
        <v>23</v>
      </c>
      <c r="BN7" s="216"/>
      <c r="BO7" s="215" t="s">
        <v>24</v>
      </c>
      <c r="BP7" s="216"/>
      <c r="BQ7" s="215" t="s">
        <v>25</v>
      </c>
      <c r="BR7" s="216"/>
      <c r="BS7" s="192" t="s">
        <v>250</v>
      </c>
      <c r="BT7" s="193"/>
      <c r="BU7" s="192" t="s">
        <v>252</v>
      </c>
      <c r="BV7" s="193"/>
      <c r="BW7" s="192" t="s">
        <v>267</v>
      </c>
      <c r="BX7" s="193"/>
      <c r="BY7" s="192" t="s">
        <v>253</v>
      </c>
      <c r="BZ7" s="193"/>
      <c r="CA7" s="192" t="s">
        <v>254</v>
      </c>
      <c r="CB7" s="193"/>
      <c r="CC7" s="192" t="s">
        <v>264</v>
      </c>
      <c r="CD7" s="193"/>
      <c r="CE7" s="192" t="s">
        <v>256</v>
      </c>
      <c r="CF7" s="193"/>
      <c r="CG7" s="192" t="s">
        <v>257</v>
      </c>
      <c r="CH7" s="193"/>
      <c r="CI7" s="192" t="s">
        <v>258</v>
      </c>
      <c r="CJ7" s="193"/>
      <c r="CK7" s="192" t="s">
        <v>259</v>
      </c>
      <c r="CL7" s="193"/>
      <c r="CM7" s="192" t="s">
        <v>262</v>
      </c>
      <c r="CN7" s="193"/>
      <c r="CO7" s="192" t="s">
        <v>260</v>
      </c>
      <c r="CP7" s="193"/>
      <c r="CQ7" s="192" t="s">
        <v>261</v>
      </c>
      <c r="CR7" s="193"/>
      <c r="CS7" s="192" t="s">
        <v>27</v>
      </c>
      <c r="CT7" s="193"/>
      <c r="CU7" s="192" t="s">
        <v>250</v>
      </c>
      <c r="CV7" s="193"/>
      <c r="CW7" s="192" t="s">
        <v>252</v>
      </c>
      <c r="CX7" s="193"/>
      <c r="CY7" s="192" t="s">
        <v>253</v>
      </c>
      <c r="CZ7" s="193"/>
      <c r="DA7" s="192" t="s">
        <v>254</v>
      </c>
      <c r="DB7" s="193"/>
      <c r="DC7" s="192" t="s">
        <v>264</v>
      </c>
      <c r="DD7" s="193"/>
      <c r="DE7" s="192" t="s">
        <v>256</v>
      </c>
      <c r="DF7" s="193"/>
      <c r="DG7" s="192" t="s">
        <v>257</v>
      </c>
      <c r="DH7" s="193"/>
      <c r="DI7" s="192" t="s">
        <v>258</v>
      </c>
      <c r="DJ7" s="193"/>
      <c r="DK7" s="192" t="s">
        <v>259</v>
      </c>
      <c r="DL7" s="193"/>
      <c r="DM7" s="192" t="s">
        <v>262</v>
      </c>
      <c r="DN7" s="193"/>
      <c r="DO7" s="192" t="s">
        <v>260</v>
      </c>
      <c r="DP7" s="193"/>
      <c r="DQ7" s="192" t="s">
        <v>261</v>
      </c>
      <c r="DR7" s="193"/>
      <c r="DS7" s="192" t="s">
        <v>27</v>
      </c>
      <c r="DT7" s="193"/>
      <c r="DU7" s="151"/>
    </row>
    <row r="8" spans="1:125" s="14" customFormat="1" ht="32.25" customHeight="1">
      <c r="A8" s="151"/>
      <c r="B8" s="151"/>
      <c r="C8" s="223"/>
      <c r="D8" s="223"/>
      <c r="E8" s="223"/>
      <c r="F8" s="223"/>
      <c r="G8" s="223"/>
      <c r="H8" s="223"/>
      <c r="I8" s="223" t="s">
        <v>11</v>
      </c>
      <c r="J8" s="223" t="s">
        <v>74</v>
      </c>
      <c r="K8" s="223" t="s">
        <v>65</v>
      </c>
      <c r="L8" s="223"/>
      <c r="M8" s="223" t="s">
        <v>77</v>
      </c>
      <c r="N8" s="223" t="s">
        <v>81</v>
      </c>
      <c r="O8" s="223" t="s">
        <v>78</v>
      </c>
      <c r="P8" s="223" t="s">
        <v>79</v>
      </c>
      <c r="Q8" s="172" t="s">
        <v>80</v>
      </c>
      <c r="R8" s="223" t="s">
        <v>155</v>
      </c>
      <c r="S8" s="223" t="s">
        <v>186</v>
      </c>
      <c r="T8" s="172" t="s">
        <v>235</v>
      </c>
      <c r="U8" s="172" t="s">
        <v>272</v>
      </c>
      <c r="V8" s="231"/>
      <c r="W8" s="231"/>
      <c r="X8" s="231"/>
      <c r="Y8" s="231"/>
      <c r="Z8" s="172" t="s">
        <v>187</v>
      </c>
      <c r="AA8" s="172" t="s">
        <v>106</v>
      </c>
      <c r="AB8" s="172" t="s">
        <v>187</v>
      </c>
      <c r="AC8" s="172" t="s">
        <v>106</v>
      </c>
      <c r="AD8" s="212"/>
      <c r="AE8" s="173"/>
      <c r="AF8" s="208"/>
      <c r="AG8" s="172" t="s">
        <v>245</v>
      </c>
      <c r="AH8" s="172" t="s">
        <v>240</v>
      </c>
      <c r="AI8" s="172" t="s">
        <v>241</v>
      </c>
      <c r="AJ8" s="172" t="s">
        <v>188</v>
      </c>
      <c r="AK8" s="172" t="s">
        <v>189</v>
      </c>
      <c r="AL8" s="172" t="s">
        <v>190</v>
      </c>
      <c r="AM8" s="172" t="s">
        <v>191</v>
      </c>
      <c r="AN8" s="172" t="s">
        <v>192</v>
      </c>
      <c r="AO8" s="172" t="s">
        <v>238</v>
      </c>
      <c r="AP8" s="172" t="s">
        <v>242</v>
      </c>
      <c r="AQ8" s="196"/>
      <c r="AR8" s="212"/>
      <c r="AS8" s="173"/>
      <c r="AT8" s="208"/>
      <c r="AU8" s="172" t="s">
        <v>247</v>
      </c>
      <c r="AV8" s="172" t="s">
        <v>240</v>
      </c>
      <c r="AW8" s="172" t="s">
        <v>241</v>
      </c>
      <c r="AX8" s="172" t="s">
        <v>238</v>
      </c>
      <c r="AY8" s="172" t="s">
        <v>242</v>
      </c>
      <c r="AZ8" s="196"/>
      <c r="BA8" s="212"/>
      <c r="BB8" s="173"/>
      <c r="BC8" s="208"/>
      <c r="BD8" s="172" t="s">
        <v>247</v>
      </c>
      <c r="BE8" s="172" t="s">
        <v>240</v>
      </c>
      <c r="BF8" s="172" t="s">
        <v>241</v>
      </c>
      <c r="BG8" s="172" t="s">
        <v>238</v>
      </c>
      <c r="BH8" s="172" t="s">
        <v>242</v>
      </c>
      <c r="BI8" s="196"/>
      <c r="BJ8" s="196"/>
      <c r="BK8" s="190" t="s">
        <v>155</v>
      </c>
      <c r="BL8" s="190" t="s">
        <v>249</v>
      </c>
      <c r="BM8" s="190" t="s">
        <v>248</v>
      </c>
      <c r="BN8" s="190" t="s">
        <v>249</v>
      </c>
      <c r="BO8" s="190" t="s">
        <v>155</v>
      </c>
      <c r="BP8" s="190" t="s">
        <v>249</v>
      </c>
      <c r="BQ8" s="190" t="s">
        <v>155</v>
      </c>
      <c r="BR8" s="190" t="s">
        <v>249</v>
      </c>
      <c r="BS8" s="190" t="s">
        <v>251</v>
      </c>
      <c r="BT8" s="190" t="s">
        <v>265</v>
      </c>
      <c r="BU8" s="190" t="s">
        <v>251</v>
      </c>
      <c r="BV8" s="190" t="s">
        <v>265</v>
      </c>
      <c r="BW8" s="190" t="s">
        <v>255</v>
      </c>
      <c r="BX8" s="190" t="s">
        <v>265</v>
      </c>
      <c r="BY8" s="190" t="s">
        <v>255</v>
      </c>
      <c r="BZ8" s="190" t="s">
        <v>265</v>
      </c>
      <c r="CA8" s="190" t="s">
        <v>251</v>
      </c>
      <c r="CB8" s="190" t="s">
        <v>265</v>
      </c>
      <c r="CC8" s="190" t="s">
        <v>251</v>
      </c>
      <c r="CD8" s="190" t="s">
        <v>265</v>
      </c>
      <c r="CE8" s="190" t="s">
        <v>251</v>
      </c>
      <c r="CF8" s="190" t="s">
        <v>265</v>
      </c>
      <c r="CG8" s="190" t="s">
        <v>263</v>
      </c>
      <c r="CH8" s="190" t="s">
        <v>265</v>
      </c>
      <c r="CI8" s="190" t="s">
        <v>263</v>
      </c>
      <c r="CJ8" s="190" t="s">
        <v>265</v>
      </c>
      <c r="CK8" s="190" t="s">
        <v>263</v>
      </c>
      <c r="CL8" s="190" t="s">
        <v>265</v>
      </c>
      <c r="CM8" s="190" t="s">
        <v>263</v>
      </c>
      <c r="CN8" s="190" t="s">
        <v>265</v>
      </c>
      <c r="CO8" s="190" t="s">
        <v>263</v>
      </c>
      <c r="CP8" s="190" t="s">
        <v>265</v>
      </c>
      <c r="CQ8" s="190" t="s">
        <v>263</v>
      </c>
      <c r="CR8" s="190" t="s">
        <v>265</v>
      </c>
      <c r="CS8" s="190" t="s">
        <v>263</v>
      </c>
      <c r="CT8" s="190" t="s">
        <v>265</v>
      </c>
      <c r="CU8" s="190" t="s">
        <v>251</v>
      </c>
      <c r="CV8" s="190" t="s">
        <v>265</v>
      </c>
      <c r="CW8" s="190" t="s">
        <v>251</v>
      </c>
      <c r="CX8" s="190" t="s">
        <v>265</v>
      </c>
      <c r="CY8" s="190" t="s">
        <v>255</v>
      </c>
      <c r="CZ8" s="190" t="s">
        <v>265</v>
      </c>
      <c r="DA8" s="190" t="s">
        <v>251</v>
      </c>
      <c r="DB8" s="190" t="s">
        <v>265</v>
      </c>
      <c r="DC8" s="190" t="s">
        <v>251</v>
      </c>
      <c r="DD8" s="190" t="s">
        <v>265</v>
      </c>
      <c r="DE8" s="190" t="s">
        <v>251</v>
      </c>
      <c r="DF8" s="190" t="s">
        <v>265</v>
      </c>
      <c r="DG8" s="190" t="s">
        <v>263</v>
      </c>
      <c r="DH8" s="190" t="s">
        <v>265</v>
      </c>
      <c r="DI8" s="190" t="s">
        <v>263</v>
      </c>
      <c r="DJ8" s="190" t="s">
        <v>265</v>
      </c>
      <c r="DK8" s="190" t="s">
        <v>263</v>
      </c>
      <c r="DL8" s="190" t="s">
        <v>265</v>
      </c>
      <c r="DM8" s="190" t="s">
        <v>263</v>
      </c>
      <c r="DN8" s="190" t="s">
        <v>265</v>
      </c>
      <c r="DO8" s="190" t="s">
        <v>263</v>
      </c>
      <c r="DP8" s="190" t="s">
        <v>265</v>
      </c>
      <c r="DQ8" s="190" t="s">
        <v>263</v>
      </c>
      <c r="DR8" s="190" t="s">
        <v>265</v>
      </c>
      <c r="DS8" s="190" t="s">
        <v>263</v>
      </c>
      <c r="DT8" s="190" t="s">
        <v>265</v>
      </c>
      <c r="DU8" s="151"/>
    </row>
    <row r="9" spans="1:125" s="14" customFormat="1" ht="42.75" customHeight="1">
      <c r="A9" s="151"/>
      <c r="B9" s="151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0"/>
      <c r="R9" s="223"/>
      <c r="S9" s="223"/>
      <c r="T9" s="210"/>
      <c r="U9" s="210"/>
      <c r="V9" s="232"/>
      <c r="W9" s="232"/>
      <c r="X9" s="232"/>
      <c r="Y9" s="232"/>
      <c r="Z9" s="210"/>
      <c r="AA9" s="210"/>
      <c r="AB9" s="210"/>
      <c r="AC9" s="210"/>
      <c r="AD9" s="213"/>
      <c r="AE9" s="174"/>
      <c r="AF9" s="209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197"/>
      <c r="AR9" s="213"/>
      <c r="AS9" s="174"/>
      <c r="AT9" s="209"/>
      <c r="AU9" s="210"/>
      <c r="AV9" s="210"/>
      <c r="AW9" s="210"/>
      <c r="AX9" s="210"/>
      <c r="AY9" s="210"/>
      <c r="AZ9" s="197"/>
      <c r="BA9" s="213"/>
      <c r="BB9" s="174"/>
      <c r="BC9" s="209"/>
      <c r="BD9" s="210"/>
      <c r="BE9" s="210"/>
      <c r="BF9" s="210"/>
      <c r="BG9" s="210"/>
      <c r="BH9" s="210"/>
      <c r="BI9" s="197"/>
      <c r="BJ9" s="197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51"/>
    </row>
    <row r="10" spans="1:124" s="59" customFormat="1" ht="16.5" customHeight="1">
      <c r="A10" s="55">
        <v>1</v>
      </c>
      <c r="B10" s="56" t="s">
        <v>31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130"/>
      <c r="BC10" s="130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</row>
    <row r="11" spans="1:124" s="59" customFormat="1" ht="16.5" customHeight="1">
      <c r="A11" s="60">
        <v>2</v>
      </c>
      <c r="B11" s="61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</row>
    <row r="12" spans="1:124" s="59" customFormat="1" ht="16.5" customHeight="1">
      <c r="A12" s="60">
        <v>3</v>
      </c>
      <c r="B12" s="61" t="s">
        <v>33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49"/>
      <c r="BL12" s="50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</row>
    <row r="13" spans="1:124" s="59" customFormat="1" ht="16.5" customHeight="1">
      <c r="A13" s="60">
        <v>4</v>
      </c>
      <c r="B13" s="61" t="s">
        <v>34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</row>
    <row r="14" spans="1:124" s="59" customFormat="1" ht="16.5" customHeight="1">
      <c r="A14" s="60">
        <v>5</v>
      </c>
      <c r="B14" s="61" t="s">
        <v>35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</row>
    <row r="15" spans="1:124" s="59" customFormat="1" ht="16.5" customHeight="1">
      <c r="A15" s="60">
        <v>6</v>
      </c>
      <c r="B15" s="61" t="s">
        <v>36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</row>
    <row r="16" spans="1:124" s="59" customFormat="1" ht="16.5" customHeight="1">
      <c r="A16" s="60">
        <v>7</v>
      </c>
      <c r="B16" s="61" t="s">
        <v>37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</row>
    <row r="17" spans="1:124" s="59" customFormat="1" ht="16.5" customHeight="1">
      <c r="A17" s="60">
        <v>8</v>
      </c>
      <c r="B17" s="61" t="s">
        <v>38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</row>
    <row r="18" spans="1:124" s="59" customFormat="1" ht="16.5" customHeight="1">
      <c r="A18" s="60">
        <v>9</v>
      </c>
      <c r="B18" s="61" t="s">
        <v>39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</row>
    <row r="19" spans="1:124" s="59" customFormat="1" ht="16.5" customHeight="1">
      <c r="A19" s="60">
        <v>10</v>
      </c>
      <c r="B19" s="61" t="s">
        <v>40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</row>
    <row r="20" spans="1:124" s="59" customFormat="1" ht="16.5" customHeight="1">
      <c r="A20" s="60">
        <v>11</v>
      </c>
      <c r="B20" s="61" t="s">
        <v>41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</row>
    <row r="21" spans="1:124" s="59" customFormat="1" ht="16.5" customHeight="1">
      <c r="A21" s="60">
        <v>12</v>
      </c>
      <c r="B21" s="61" t="s">
        <v>42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</row>
    <row r="22" spans="1:124" s="59" customFormat="1" ht="16.5" customHeight="1">
      <c r="A22" s="60">
        <v>13</v>
      </c>
      <c r="B22" s="61" t="s">
        <v>43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</row>
    <row r="23" spans="1:124" s="59" customFormat="1" ht="16.5" customHeight="1">
      <c r="A23" s="60">
        <v>14</v>
      </c>
      <c r="B23" s="61" t="s">
        <v>44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</row>
    <row r="24" spans="1:124" s="59" customFormat="1" ht="16.5" customHeight="1">
      <c r="A24" s="60">
        <v>15</v>
      </c>
      <c r="B24" s="61" t="s">
        <v>45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</row>
    <row r="25" spans="1:124" s="59" customFormat="1" ht="16.5" customHeight="1">
      <c r="A25" s="60">
        <v>16</v>
      </c>
      <c r="B25" s="61" t="s">
        <v>46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</row>
    <row r="26" spans="1:124" s="59" customFormat="1" ht="16.5" customHeight="1">
      <c r="A26" s="60">
        <v>17</v>
      </c>
      <c r="B26" s="61" t="s">
        <v>47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</row>
    <row r="27" spans="1:124" s="59" customFormat="1" ht="16.5" customHeight="1">
      <c r="A27" s="60">
        <v>18</v>
      </c>
      <c r="B27" s="61" t="s">
        <v>48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</row>
    <row r="28" spans="1:124" s="59" customFormat="1" ht="16.5" customHeight="1">
      <c r="A28" s="60">
        <v>19</v>
      </c>
      <c r="B28" s="67" t="s">
        <v>49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</row>
    <row r="29" spans="1:124" s="59" customFormat="1" ht="16.5" customHeight="1">
      <c r="A29" s="69">
        <v>20</v>
      </c>
      <c r="B29" s="61" t="s">
        <v>50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</row>
    <row r="30" spans="1:124" s="59" customFormat="1" ht="16.5" customHeight="1">
      <c r="A30" s="69">
        <v>21</v>
      </c>
      <c r="B30" s="61" t="s">
        <v>51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</row>
    <row r="31" spans="1:124" s="59" customFormat="1" ht="16.5" customHeight="1">
      <c r="A31" s="69">
        <v>22</v>
      </c>
      <c r="B31" s="61" t="s">
        <v>52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</row>
    <row r="32" spans="1:124" s="59" customFormat="1" ht="16.5" customHeight="1">
      <c r="A32" s="69">
        <v>23</v>
      </c>
      <c r="B32" s="61" t="s">
        <v>53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</row>
    <row r="33" spans="1:124" s="59" customFormat="1" ht="16.5" customHeight="1">
      <c r="A33" s="70">
        <v>24</v>
      </c>
      <c r="B33" s="67" t="s">
        <v>54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</row>
    <row r="34" spans="1:124" s="59" customFormat="1" ht="16.5" customHeight="1">
      <c r="A34" s="71"/>
      <c r="B34" s="72" t="s">
        <v>59</v>
      </c>
      <c r="C34" s="73">
        <f>SUM(C10:C33)</f>
        <v>0</v>
      </c>
      <c r="D34" s="73">
        <f>SUM(D10:D33)</f>
        <v>0</v>
      </c>
      <c r="E34" s="73">
        <f>SUM(E10:E33)</f>
        <v>0</v>
      </c>
      <c r="F34" s="73">
        <f aca="true" t="shared" si="0" ref="F34:Q34">SUM(F10:F33)</f>
        <v>0</v>
      </c>
      <c r="G34" s="73">
        <f t="shared" si="0"/>
        <v>0</v>
      </c>
      <c r="H34" s="73">
        <f t="shared" si="0"/>
        <v>0</v>
      </c>
      <c r="I34" s="73">
        <f t="shared" si="0"/>
        <v>0</v>
      </c>
      <c r="J34" s="73">
        <f t="shared" si="0"/>
        <v>0</v>
      </c>
      <c r="K34" s="73">
        <f t="shared" si="0"/>
        <v>0</v>
      </c>
      <c r="L34" s="73">
        <f t="shared" si="0"/>
        <v>0</v>
      </c>
      <c r="M34" s="73">
        <f t="shared" si="0"/>
        <v>0</v>
      </c>
      <c r="N34" s="73">
        <f t="shared" si="0"/>
        <v>0</v>
      </c>
      <c r="O34" s="73">
        <f t="shared" si="0"/>
        <v>0</v>
      </c>
      <c r="P34" s="73">
        <f t="shared" si="0"/>
        <v>0</v>
      </c>
      <c r="Q34" s="73">
        <f t="shared" si="0"/>
        <v>0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4"/>
      <c r="AK34" s="74"/>
      <c r="AL34" s="74"/>
      <c r="AM34" s="74"/>
      <c r="AN34" s="74"/>
      <c r="AO34" s="74">
        <f>SUM(AO10:AO33)</f>
        <v>0</v>
      </c>
      <c r="AP34" s="74">
        <f>SUM(AP10:AP33)</f>
        <v>0</v>
      </c>
      <c r="AQ34" s="74"/>
      <c r="AR34" s="74">
        <f>SUM(AR10:AR33)</f>
        <v>0</v>
      </c>
      <c r="AS34" s="74"/>
      <c r="AT34" s="74"/>
      <c r="AU34" s="74">
        <f>SUM(AU10:AU33)</f>
        <v>0</v>
      </c>
      <c r="AV34" s="74">
        <f>SUM(AV10:AV33)</f>
        <v>0</v>
      </c>
      <c r="AW34" s="74">
        <f>SUM(AW10:AW33)</f>
        <v>0</v>
      </c>
      <c r="AX34" s="74">
        <f>SUM(AX10:AX33)</f>
        <v>0</v>
      </c>
      <c r="AY34" s="74"/>
      <c r="AZ34" s="74"/>
      <c r="BA34" s="74">
        <f>SUM(BA10:BA33)</f>
        <v>0</v>
      </c>
      <c r="BB34" s="74"/>
      <c r="BC34" s="74"/>
      <c r="BD34" s="74"/>
      <c r="BE34" s="74"/>
      <c r="BF34" s="74"/>
      <c r="BG34" s="74"/>
      <c r="BH34" s="74"/>
      <c r="BI34" s="74"/>
      <c r="BJ34" s="74">
        <f aca="true" t="shared" si="1" ref="BJ34:BV34">SUM(BJ10:BJ33)</f>
        <v>0</v>
      </c>
      <c r="BK34" s="74">
        <f t="shared" si="1"/>
        <v>0</v>
      </c>
      <c r="BL34" s="74">
        <f t="shared" si="1"/>
        <v>0</v>
      </c>
      <c r="BM34" s="74">
        <f t="shared" si="1"/>
        <v>0</v>
      </c>
      <c r="BN34" s="74">
        <f t="shared" si="1"/>
        <v>0</v>
      </c>
      <c r="BO34" s="74">
        <f t="shared" si="1"/>
        <v>0</v>
      </c>
      <c r="BP34" s="74">
        <f t="shared" si="1"/>
        <v>0</v>
      </c>
      <c r="BQ34" s="74">
        <f t="shared" si="1"/>
        <v>0</v>
      </c>
      <c r="BR34" s="74">
        <f t="shared" si="1"/>
        <v>0</v>
      </c>
      <c r="BS34" s="74">
        <f t="shared" si="1"/>
        <v>0</v>
      </c>
      <c r="BT34" s="74">
        <f t="shared" si="1"/>
        <v>0</v>
      </c>
      <c r="BU34" s="74">
        <f t="shared" si="1"/>
        <v>0</v>
      </c>
      <c r="BV34" s="74">
        <f t="shared" si="1"/>
        <v>0</v>
      </c>
      <c r="BW34" s="74"/>
      <c r="BX34" s="74"/>
      <c r="BY34" s="74">
        <f>SUM(BY10:BY33)</f>
        <v>0</v>
      </c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>
        <f>SUM(CL10:CL33)</f>
        <v>0</v>
      </c>
      <c r="CM34" s="74"/>
      <c r="CN34" s="74"/>
      <c r="CO34" s="74">
        <f aca="true" t="shared" si="2" ref="CO34:CY34">SUM(CO10:CO33)</f>
        <v>0</v>
      </c>
      <c r="CP34" s="74">
        <f t="shared" si="2"/>
        <v>0</v>
      </c>
      <c r="CQ34" s="74">
        <f t="shared" si="2"/>
        <v>0</v>
      </c>
      <c r="CR34" s="74">
        <f t="shared" si="2"/>
        <v>0</v>
      </c>
      <c r="CS34" s="74">
        <f t="shared" si="2"/>
        <v>0</v>
      </c>
      <c r="CT34" s="74">
        <f t="shared" si="2"/>
        <v>0</v>
      </c>
      <c r="CU34" s="74">
        <f t="shared" si="2"/>
        <v>0</v>
      </c>
      <c r="CV34" s="74">
        <f t="shared" si="2"/>
        <v>0</v>
      </c>
      <c r="CW34" s="74">
        <f t="shared" si="2"/>
        <v>0</v>
      </c>
      <c r="CX34" s="74">
        <f t="shared" si="2"/>
        <v>0</v>
      </c>
      <c r="CY34" s="74">
        <f t="shared" si="2"/>
        <v>0</v>
      </c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>
        <f>SUM(DL10:DL33)</f>
        <v>0</v>
      </c>
      <c r="DM34" s="74"/>
      <c r="DN34" s="74"/>
      <c r="DO34" s="74">
        <f aca="true" t="shared" si="3" ref="DO34:DT34">SUM(DO10:DO33)</f>
        <v>0</v>
      </c>
      <c r="DP34" s="74">
        <f t="shared" si="3"/>
        <v>0</v>
      </c>
      <c r="DQ34" s="74">
        <f t="shared" si="3"/>
        <v>0</v>
      </c>
      <c r="DR34" s="74">
        <f t="shared" si="3"/>
        <v>0</v>
      </c>
      <c r="DS34" s="74">
        <f t="shared" si="3"/>
        <v>0</v>
      </c>
      <c r="DT34" s="74">
        <f t="shared" si="3"/>
        <v>0</v>
      </c>
    </row>
    <row r="45" spans="1:8" ht="15.75">
      <c r="A45" s="147" t="s">
        <v>274</v>
      </c>
      <c r="B45" s="144" t="s">
        <v>143</v>
      </c>
      <c r="C45" s="145"/>
      <c r="D45" s="145"/>
      <c r="E45" s="145"/>
      <c r="F45" s="145"/>
      <c r="G45" s="145"/>
      <c r="H45" s="145"/>
    </row>
    <row r="46" spans="2:8" ht="15.75">
      <c r="B46" s="144" t="s">
        <v>144</v>
      </c>
      <c r="C46" s="145"/>
      <c r="D46" s="145"/>
      <c r="E46" s="145"/>
      <c r="F46" s="145"/>
      <c r="G46" s="145"/>
      <c r="H46" s="145"/>
    </row>
    <row r="47" spans="2:8" ht="15.75">
      <c r="B47" s="144" t="s">
        <v>145</v>
      </c>
      <c r="C47" s="145"/>
      <c r="D47" s="145"/>
      <c r="E47" s="145"/>
      <c r="F47" s="145"/>
      <c r="G47" s="145"/>
      <c r="H47" s="145"/>
    </row>
    <row r="48" spans="2:8" ht="15.75">
      <c r="B48" s="144" t="s">
        <v>146</v>
      </c>
      <c r="C48" s="145"/>
      <c r="D48" s="145"/>
      <c r="E48" s="145"/>
      <c r="F48" s="145"/>
      <c r="G48" s="145"/>
      <c r="H48" s="145"/>
    </row>
    <row r="49" spans="2:8" ht="15.75">
      <c r="B49" s="144" t="s">
        <v>147</v>
      </c>
      <c r="C49" s="145"/>
      <c r="D49" s="145"/>
      <c r="E49" s="145"/>
      <c r="F49" s="145"/>
      <c r="G49" s="145"/>
      <c r="H49" s="145"/>
    </row>
    <row r="50" spans="2:8" ht="15.75">
      <c r="B50" s="144" t="s">
        <v>148</v>
      </c>
      <c r="C50" s="145"/>
      <c r="D50" s="145"/>
      <c r="E50" s="145"/>
      <c r="F50" s="145"/>
      <c r="G50" s="145"/>
      <c r="H50" s="145"/>
    </row>
    <row r="51" spans="2:8" ht="15.75">
      <c r="B51" s="144" t="s">
        <v>149</v>
      </c>
      <c r="C51" s="145"/>
      <c r="D51" s="145"/>
      <c r="E51" s="145"/>
      <c r="F51" s="145"/>
      <c r="G51" s="145"/>
      <c r="H51" s="145"/>
    </row>
  </sheetData>
  <sheetProtection/>
  <mergeCells count="188">
    <mergeCell ref="CU6:DT6"/>
    <mergeCell ref="C5:E6"/>
    <mergeCell ref="F5:K6"/>
    <mergeCell ref="L5:Q6"/>
    <mergeCell ref="X7:X9"/>
    <mergeCell ref="Y7:Y9"/>
    <mergeCell ref="BK6:BR6"/>
    <mergeCell ref="BJ6:BJ9"/>
    <mergeCell ref="H7:H9"/>
    <mergeCell ref="I8:I9"/>
    <mergeCell ref="J8:J9"/>
    <mergeCell ref="K8:K9"/>
    <mergeCell ref="CM7:CN7"/>
    <mergeCell ref="C7:C9"/>
    <mergeCell ref="D7:D9"/>
    <mergeCell ref="E7:E9"/>
    <mergeCell ref="U8:U9"/>
    <mergeCell ref="R8:R9"/>
    <mergeCell ref="F7:F9"/>
    <mergeCell ref="G7:G9"/>
    <mergeCell ref="T8:T9"/>
    <mergeCell ref="AU8:AU9"/>
    <mergeCell ref="AV8:AV9"/>
    <mergeCell ref="AL8:AL9"/>
    <mergeCell ref="AM8:AM9"/>
    <mergeCell ref="AN8:AN9"/>
    <mergeCell ref="AU7:AW7"/>
    <mergeCell ref="I7:K7"/>
    <mergeCell ref="AW8:AW9"/>
    <mergeCell ref="AD6:AD9"/>
    <mergeCell ref="Z7:AA7"/>
    <mergeCell ref="AB7:AC7"/>
    <mergeCell ref="R7:U7"/>
    <mergeCell ref="V7:V9"/>
    <mergeCell ref="W7:W9"/>
    <mergeCell ref="AJ7:AN7"/>
    <mergeCell ref="AJ8:AJ9"/>
    <mergeCell ref="AK8:AK9"/>
    <mergeCell ref="CH8:CH9"/>
    <mergeCell ref="CI7:CJ7"/>
    <mergeCell ref="CK7:CL7"/>
    <mergeCell ref="CI8:CI9"/>
    <mergeCell ref="CO7:CP7"/>
    <mergeCell ref="CQ7:CR7"/>
    <mergeCell ref="CR8:CR9"/>
    <mergeCell ref="CL8:CL9"/>
    <mergeCell ref="CM8:CM9"/>
    <mergeCell ref="CG7:CH7"/>
    <mergeCell ref="CS7:CT7"/>
    <mergeCell ref="CS8:CS9"/>
    <mergeCell ref="CT8:CT9"/>
    <mergeCell ref="CO8:CO9"/>
    <mergeCell ref="CP8:CP9"/>
    <mergeCell ref="CB8:CB9"/>
    <mergeCell ref="CE7:CF7"/>
    <mergeCell ref="CE8:CE9"/>
    <mergeCell ref="CF8:CF9"/>
    <mergeCell ref="CQ8:CQ9"/>
    <mergeCell ref="BI6:BI9"/>
    <mergeCell ref="CA7:CB7"/>
    <mergeCell ref="BY8:BY9"/>
    <mergeCell ref="BZ8:BZ9"/>
    <mergeCell ref="CA8:CA9"/>
    <mergeCell ref="BY7:BZ7"/>
    <mergeCell ref="BR8:BR9"/>
    <mergeCell ref="BS6:CT6"/>
    <mergeCell ref="BK5:BR5"/>
    <mergeCell ref="A5:A9"/>
    <mergeCell ref="B5:B9"/>
    <mergeCell ref="L7:L9"/>
    <mergeCell ref="M7:Q7"/>
    <mergeCell ref="M8:M9"/>
    <mergeCell ref="N8:N9"/>
    <mergeCell ref="O8:O9"/>
    <mergeCell ref="P8:P9"/>
    <mergeCell ref="Q8:Q9"/>
    <mergeCell ref="A1:E1"/>
    <mergeCell ref="A2:E2"/>
    <mergeCell ref="A3:AC3"/>
    <mergeCell ref="A4:AC4"/>
    <mergeCell ref="R5:AC5"/>
    <mergeCell ref="Z8:Z9"/>
    <mergeCell ref="AA8:AA9"/>
    <mergeCell ref="AB8:AB9"/>
    <mergeCell ref="AC8:AC9"/>
    <mergeCell ref="S8:S9"/>
    <mergeCell ref="AS7:AS9"/>
    <mergeCell ref="BS7:BT7"/>
    <mergeCell ref="BS8:BS9"/>
    <mergeCell ref="BT8:BT9"/>
    <mergeCell ref="BU7:BV7"/>
    <mergeCell ref="BU8:BU9"/>
    <mergeCell ref="BV8:BV9"/>
    <mergeCell ref="BQ7:BR7"/>
    <mergeCell ref="BQ8:BQ9"/>
    <mergeCell ref="BD8:BD9"/>
    <mergeCell ref="BF8:BF9"/>
    <mergeCell ref="AX8:AX9"/>
    <mergeCell ref="AY8:AY9"/>
    <mergeCell ref="BO7:BP7"/>
    <mergeCell ref="BO8:BO9"/>
    <mergeCell ref="BG8:BG9"/>
    <mergeCell ref="BH8:BH9"/>
    <mergeCell ref="BG6:BH7"/>
    <mergeCell ref="AZ6:AZ9"/>
    <mergeCell ref="BE8:BE9"/>
    <mergeCell ref="AP8:AP9"/>
    <mergeCell ref="AO8:AO9"/>
    <mergeCell ref="BP8:BP9"/>
    <mergeCell ref="AT7:AT9"/>
    <mergeCell ref="BK7:BL7"/>
    <mergeCell ref="BK8:BK9"/>
    <mergeCell ref="BL8:BL9"/>
    <mergeCell ref="BM7:BN7"/>
    <mergeCell ref="BM8:BM9"/>
    <mergeCell ref="BN8:BN9"/>
    <mergeCell ref="AR5:AZ5"/>
    <mergeCell ref="BA5:BI5"/>
    <mergeCell ref="BA6:BA9"/>
    <mergeCell ref="BB6:BF6"/>
    <mergeCell ref="BB7:BB9"/>
    <mergeCell ref="BC7:BC9"/>
    <mergeCell ref="BD7:BF7"/>
    <mergeCell ref="AR6:AR9"/>
    <mergeCell ref="AS6:AW6"/>
    <mergeCell ref="AX6:AY7"/>
    <mergeCell ref="AE7:AE9"/>
    <mergeCell ref="AF7:AF9"/>
    <mergeCell ref="AG7:AI7"/>
    <mergeCell ref="AG8:AG9"/>
    <mergeCell ref="AH8:AH9"/>
    <mergeCell ref="AI8:AI9"/>
    <mergeCell ref="AQ6:AQ9"/>
    <mergeCell ref="AE6:AN6"/>
    <mergeCell ref="AO6:AP7"/>
    <mergeCell ref="AD5:AQ5"/>
    <mergeCell ref="CN8:CN9"/>
    <mergeCell ref="CC7:CD7"/>
    <mergeCell ref="CC8:CC9"/>
    <mergeCell ref="CD8:CD9"/>
    <mergeCell ref="CJ8:CJ9"/>
    <mergeCell ref="CK8:CK9"/>
    <mergeCell ref="CG8:CG9"/>
    <mergeCell ref="BS5:CT5"/>
    <mergeCell ref="CU5:DT5"/>
    <mergeCell ref="CU7:CV7"/>
    <mergeCell ref="CW7:CX7"/>
    <mergeCell ref="CY7:CZ7"/>
    <mergeCell ref="DA7:DB7"/>
    <mergeCell ref="DC7:DD7"/>
    <mergeCell ref="DE7:DF7"/>
    <mergeCell ref="CY8:CY9"/>
    <mergeCell ref="CZ8:CZ9"/>
    <mergeCell ref="DA8:DA9"/>
    <mergeCell ref="DG7:DH7"/>
    <mergeCell ref="CU8:CU9"/>
    <mergeCell ref="CV8:CV9"/>
    <mergeCell ref="CW8:CW9"/>
    <mergeCell ref="CX8:CX9"/>
    <mergeCell ref="DD8:DD9"/>
    <mergeCell ref="DE8:DE9"/>
    <mergeCell ref="DB8:DB9"/>
    <mergeCell ref="DM7:DN7"/>
    <mergeCell ref="DO8:DO9"/>
    <mergeCell ref="DP8:DP9"/>
    <mergeCell ref="DQ8:DQ9"/>
    <mergeCell ref="DJ8:DJ9"/>
    <mergeCell ref="DK8:DK9"/>
    <mergeCell ref="BW7:BX7"/>
    <mergeCell ref="BW8:BW9"/>
    <mergeCell ref="BX8:BX9"/>
    <mergeCell ref="DN8:DN9"/>
    <mergeCell ref="DF8:DF9"/>
    <mergeCell ref="DG8:DG9"/>
    <mergeCell ref="DH8:DH9"/>
    <mergeCell ref="DI8:DI9"/>
    <mergeCell ref="DI7:DJ7"/>
    <mergeCell ref="DK7:DL7"/>
    <mergeCell ref="DC8:DC9"/>
    <mergeCell ref="DU5:DU9"/>
    <mergeCell ref="DR8:DR9"/>
    <mergeCell ref="DS8:DS9"/>
    <mergeCell ref="DT8:DT9"/>
    <mergeCell ref="DS7:DT7"/>
    <mergeCell ref="DL8:DL9"/>
    <mergeCell ref="DM8:DM9"/>
    <mergeCell ref="DO7:DP7"/>
    <mergeCell ref="DQ7:DR7"/>
  </mergeCells>
  <printOptions/>
  <pageMargins left="0.24" right="0.17" top="0.3" bottom="0.22" header="0.24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46">
      <selection activeCell="I58" sqref="I58"/>
    </sheetView>
  </sheetViews>
  <sheetFormatPr defaultColWidth="9.00390625" defaultRowHeight="15.75"/>
  <cols>
    <col min="1" max="1" width="5.75390625" style="0" customWidth="1"/>
    <col min="2" max="2" width="35.125" style="0" customWidth="1"/>
    <col min="3" max="3" width="7.50390625" style="39" customWidth="1"/>
    <col min="4" max="4" width="11.25390625" style="11" customWidth="1"/>
    <col min="5" max="5" width="10.625" style="11" customWidth="1"/>
    <col min="6" max="6" width="11.25390625" style="11" customWidth="1"/>
    <col min="7" max="7" width="9.75390625" style="11" customWidth="1"/>
  </cols>
  <sheetData>
    <row r="1" spans="1:7" s="27" customFormat="1" ht="19.5" customHeight="1">
      <c r="A1" s="244" t="s">
        <v>0</v>
      </c>
      <c r="B1" s="244"/>
      <c r="C1" s="25"/>
      <c r="D1" s="40"/>
      <c r="E1" s="40"/>
      <c r="F1" s="40"/>
      <c r="G1" s="40"/>
    </row>
    <row r="2" spans="1:7" s="27" customFormat="1" ht="18" customHeight="1">
      <c r="A2" s="244" t="s">
        <v>1</v>
      </c>
      <c r="B2" s="244"/>
      <c r="C2" s="25"/>
      <c r="D2" s="40"/>
      <c r="E2" s="40"/>
      <c r="F2" s="40"/>
      <c r="G2" s="40"/>
    </row>
    <row r="3" spans="1:7" s="27" customFormat="1" ht="22.5" customHeight="1">
      <c r="A3" s="218" t="s">
        <v>2</v>
      </c>
      <c r="B3" s="218"/>
      <c r="C3" s="218"/>
      <c r="D3" s="218"/>
      <c r="E3" s="218"/>
      <c r="F3" s="218"/>
      <c r="G3" s="218"/>
    </row>
    <row r="4" spans="1:7" s="27" customFormat="1" ht="22.5" customHeight="1">
      <c r="A4" s="218" t="s">
        <v>137</v>
      </c>
      <c r="B4" s="218"/>
      <c r="C4" s="218"/>
      <c r="D4" s="218"/>
      <c r="E4" s="218"/>
      <c r="F4" s="218"/>
      <c r="G4" s="218"/>
    </row>
    <row r="5" ht="16.5" thickBot="1"/>
    <row r="6" spans="1:7" ht="24.75" customHeight="1" thickTop="1">
      <c r="A6" s="41" t="s">
        <v>3</v>
      </c>
      <c r="B6" s="42" t="s">
        <v>4</v>
      </c>
      <c r="C6" s="42" t="s">
        <v>5</v>
      </c>
      <c r="D6" s="42" t="s">
        <v>6</v>
      </c>
      <c r="E6" s="42" t="s">
        <v>7</v>
      </c>
      <c r="F6" s="42" t="s">
        <v>8</v>
      </c>
      <c r="G6" s="43" t="s">
        <v>9</v>
      </c>
    </row>
    <row r="7" spans="1:7" s="27" customFormat="1" ht="19.5" customHeight="1">
      <c r="A7" s="31">
        <v>1</v>
      </c>
      <c r="B7" s="32" t="s">
        <v>82</v>
      </c>
      <c r="C7" s="44" t="s">
        <v>117</v>
      </c>
      <c r="D7" s="33"/>
      <c r="E7" s="33"/>
      <c r="F7" s="33"/>
      <c r="G7" s="38" t="s">
        <v>132</v>
      </c>
    </row>
    <row r="8" spans="1:7" s="27" customFormat="1" ht="19.5" customHeight="1">
      <c r="A8" s="28">
        <v>2</v>
      </c>
      <c r="B8" s="29" t="s">
        <v>12</v>
      </c>
      <c r="C8" s="45" t="s">
        <v>106</v>
      </c>
      <c r="D8" s="30"/>
      <c r="E8" s="30"/>
      <c r="F8" s="30"/>
      <c r="G8" s="34"/>
    </row>
    <row r="9" spans="1:7" s="27" customFormat="1" ht="19.5" customHeight="1">
      <c r="A9" s="28">
        <v>3</v>
      </c>
      <c r="B9" s="29" t="s">
        <v>83</v>
      </c>
      <c r="C9" s="45" t="s">
        <v>107</v>
      </c>
      <c r="D9" s="30"/>
      <c r="E9" s="30"/>
      <c r="F9" s="30"/>
      <c r="G9" s="34"/>
    </row>
    <row r="10" spans="1:7" ht="19.5" customHeight="1">
      <c r="A10" s="1"/>
      <c r="B10" s="2" t="s">
        <v>84</v>
      </c>
      <c r="C10" s="45" t="s">
        <v>109</v>
      </c>
      <c r="D10" s="10"/>
      <c r="E10" s="10"/>
      <c r="F10" s="10"/>
      <c r="G10" s="35"/>
    </row>
    <row r="11" spans="1:7" ht="19.5" customHeight="1">
      <c r="A11" s="1"/>
      <c r="B11" s="2" t="s">
        <v>85</v>
      </c>
      <c r="C11" s="45" t="s">
        <v>109</v>
      </c>
      <c r="D11" s="10"/>
      <c r="E11" s="10"/>
      <c r="F11" s="10"/>
      <c r="G11" s="35"/>
    </row>
    <row r="12" spans="1:7" ht="19.5" customHeight="1">
      <c r="A12" s="1"/>
      <c r="B12" s="2" t="s">
        <v>130</v>
      </c>
      <c r="C12" s="45" t="s">
        <v>109</v>
      </c>
      <c r="D12" s="10"/>
      <c r="E12" s="10"/>
      <c r="F12" s="10"/>
      <c r="G12" s="35"/>
    </row>
    <row r="13" spans="1:7" ht="19.5" customHeight="1">
      <c r="A13" s="1"/>
      <c r="B13" s="2" t="s">
        <v>128</v>
      </c>
      <c r="C13" s="45" t="s">
        <v>109</v>
      </c>
      <c r="D13" s="10"/>
      <c r="E13" s="10"/>
      <c r="F13" s="10"/>
      <c r="G13" s="35"/>
    </row>
    <row r="14" spans="1:7" ht="19.5" customHeight="1">
      <c r="A14" s="1"/>
      <c r="B14" s="37" t="s">
        <v>86</v>
      </c>
      <c r="C14" s="45" t="s">
        <v>109</v>
      </c>
      <c r="D14" s="10"/>
      <c r="E14" s="10"/>
      <c r="F14" s="10"/>
      <c r="G14" s="35"/>
    </row>
    <row r="15" spans="1:7" s="27" customFormat="1" ht="19.5" customHeight="1">
      <c r="A15" s="28">
        <v>4</v>
      </c>
      <c r="B15" s="29" t="s">
        <v>108</v>
      </c>
      <c r="C15" s="45" t="s">
        <v>109</v>
      </c>
      <c r="D15" s="30"/>
      <c r="E15" s="30"/>
      <c r="F15" s="30"/>
      <c r="G15" s="34"/>
    </row>
    <row r="16" spans="1:7" ht="19.5" customHeight="1">
      <c r="A16" s="1"/>
      <c r="B16" s="2" t="s">
        <v>129</v>
      </c>
      <c r="C16" s="45" t="s">
        <v>109</v>
      </c>
      <c r="D16" s="10"/>
      <c r="E16" s="10"/>
      <c r="F16" s="10"/>
      <c r="G16" s="35"/>
    </row>
    <row r="17" spans="1:7" ht="19.5" customHeight="1">
      <c r="A17" s="1"/>
      <c r="B17" s="2" t="s">
        <v>87</v>
      </c>
      <c r="C17" s="45" t="s">
        <v>109</v>
      </c>
      <c r="D17" s="10"/>
      <c r="E17" s="10"/>
      <c r="F17" s="10"/>
      <c r="G17" s="35"/>
    </row>
    <row r="18" spans="1:7" ht="19.5" customHeight="1">
      <c r="A18" s="1"/>
      <c r="B18" s="2" t="s">
        <v>128</v>
      </c>
      <c r="C18" s="45" t="s">
        <v>109</v>
      </c>
      <c r="D18" s="10"/>
      <c r="E18" s="10"/>
      <c r="F18" s="10"/>
      <c r="G18" s="35"/>
    </row>
    <row r="19" spans="1:7" ht="19.5" customHeight="1">
      <c r="A19" s="1"/>
      <c r="B19" s="37" t="s">
        <v>86</v>
      </c>
      <c r="C19" s="45" t="s">
        <v>109</v>
      </c>
      <c r="D19" s="10"/>
      <c r="E19" s="10"/>
      <c r="F19" s="10"/>
      <c r="G19" s="35"/>
    </row>
    <row r="20" spans="1:7" s="27" customFormat="1" ht="19.5" customHeight="1">
      <c r="A20" s="28">
        <v>5</v>
      </c>
      <c r="B20" s="29" t="s">
        <v>88</v>
      </c>
      <c r="C20" s="45" t="s">
        <v>109</v>
      </c>
      <c r="D20" s="30"/>
      <c r="E20" s="30"/>
      <c r="F20" s="30"/>
      <c r="G20" s="34"/>
    </row>
    <row r="21" spans="1:7" ht="19.5" customHeight="1">
      <c r="A21" s="1"/>
      <c r="B21" s="2" t="s">
        <v>135</v>
      </c>
      <c r="C21" s="45" t="s">
        <v>109</v>
      </c>
      <c r="D21" s="10"/>
      <c r="E21" s="10"/>
      <c r="F21" s="10"/>
      <c r="G21" s="35"/>
    </row>
    <row r="22" spans="1:7" ht="19.5" customHeight="1">
      <c r="A22" s="1"/>
      <c r="B22" s="2" t="s">
        <v>136</v>
      </c>
      <c r="C22" s="45"/>
      <c r="D22" s="10"/>
      <c r="E22" s="10"/>
      <c r="F22" s="10"/>
      <c r="G22" s="35"/>
    </row>
    <row r="23" spans="1:7" s="27" customFormat="1" ht="19.5" customHeight="1">
      <c r="A23" s="28">
        <v>6</v>
      </c>
      <c r="B23" s="29" t="s">
        <v>89</v>
      </c>
      <c r="C23" s="45" t="s">
        <v>110</v>
      </c>
      <c r="D23" s="30"/>
      <c r="E23" s="30"/>
      <c r="F23" s="30"/>
      <c r="G23" s="34"/>
    </row>
    <row r="24" spans="1:7" ht="19.5" customHeight="1">
      <c r="A24" s="1"/>
      <c r="B24" s="2" t="s">
        <v>90</v>
      </c>
      <c r="C24" s="45"/>
      <c r="D24" s="10"/>
      <c r="E24" s="10"/>
      <c r="F24" s="10"/>
      <c r="G24" s="35"/>
    </row>
    <row r="25" spans="1:7" ht="19.5" customHeight="1">
      <c r="A25" s="1"/>
      <c r="B25" s="2" t="s">
        <v>91</v>
      </c>
      <c r="C25" s="45" t="s">
        <v>111</v>
      </c>
      <c r="D25" s="10"/>
      <c r="E25" s="10"/>
      <c r="F25" s="10"/>
      <c r="G25" s="35"/>
    </row>
    <row r="26" spans="1:7" ht="19.5" customHeight="1">
      <c r="A26" s="1"/>
      <c r="B26" s="2" t="s">
        <v>92</v>
      </c>
      <c r="C26" s="45" t="s">
        <v>112</v>
      </c>
      <c r="D26" s="10"/>
      <c r="E26" s="10"/>
      <c r="F26" s="10"/>
      <c r="G26" s="35"/>
    </row>
    <row r="27" spans="1:7" ht="19.5" customHeight="1">
      <c r="A27" s="1"/>
      <c r="B27" s="2" t="s">
        <v>131</v>
      </c>
      <c r="C27" s="45" t="s">
        <v>112</v>
      </c>
      <c r="D27" s="10"/>
      <c r="E27" s="10"/>
      <c r="F27" s="10"/>
      <c r="G27" s="35"/>
    </row>
    <row r="28" spans="1:7" s="27" customFormat="1" ht="19.5" customHeight="1">
      <c r="A28" s="28">
        <v>7</v>
      </c>
      <c r="B28" s="29" t="s">
        <v>93</v>
      </c>
      <c r="C28" s="45" t="s">
        <v>107</v>
      </c>
      <c r="D28" s="30"/>
      <c r="E28" s="30"/>
      <c r="F28" s="30"/>
      <c r="G28" s="34"/>
    </row>
    <row r="29" spans="1:7" ht="19.5" customHeight="1">
      <c r="A29" s="1"/>
      <c r="B29" s="2" t="s">
        <v>94</v>
      </c>
      <c r="C29" s="45" t="s">
        <v>113</v>
      </c>
      <c r="D29" s="10"/>
      <c r="E29" s="10"/>
      <c r="F29" s="10"/>
      <c r="G29" s="35"/>
    </row>
    <row r="30" spans="1:7" ht="19.5" customHeight="1">
      <c r="A30" s="1"/>
      <c r="B30" s="2" t="s">
        <v>95</v>
      </c>
      <c r="C30" s="45" t="s">
        <v>109</v>
      </c>
      <c r="D30" s="10"/>
      <c r="E30" s="10"/>
      <c r="F30" s="10"/>
      <c r="G30" s="35"/>
    </row>
    <row r="31" spans="1:7" ht="19.5" customHeight="1">
      <c r="A31" s="1"/>
      <c r="B31" s="2" t="s">
        <v>96</v>
      </c>
      <c r="C31" s="45" t="s">
        <v>109</v>
      </c>
      <c r="D31" s="10"/>
      <c r="E31" s="10"/>
      <c r="F31" s="10"/>
      <c r="G31" s="35"/>
    </row>
    <row r="32" spans="1:7" s="27" customFormat="1" ht="19.5" customHeight="1">
      <c r="A32" s="28">
        <v>8</v>
      </c>
      <c r="B32" s="29" t="s">
        <v>97</v>
      </c>
      <c r="C32" s="45"/>
      <c r="D32" s="30"/>
      <c r="E32" s="30"/>
      <c r="F32" s="30"/>
      <c r="G32" s="34"/>
    </row>
    <row r="33" spans="1:7" ht="19.5" customHeight="1">
      <c r="A33" s="1"/>
      <c r="B33" s="2" t="s">
        <v>127</v>
      </c>
      <c r="C33" s="45" t="s">
        <v>114</v>
      </c>
      <c r="D33" s="10"/>
      <c r="E33" s="10"/>
      <c r="F33" s="10"/>
      <c r="G33" s="35"/>
    </row>
    <row r="34" spans="1:7" ht="19.5" customHeight="1">
      <c r="A34" s="1"/>
      <c r="B34" s="2" t="s">
        <v>126</v>
      </c>
      <c r="C34" s="45" t="s">
        <v>109</v>
      </c>
      <c r="D34" s="10"/>
      <c r="E34" s="10"/>
      <c r="F34" s="10"/>
      <c r="G34" s="35"/>
    </row>
    <row r="35" spans="1:7" ht="19.5" customHeight="1">
      <c r="A35" s="1"/>
      <c r="B35" s="2" t="s">
        <v>125</v>
      </c>
      <c r="C35" s="45" t="s">
        <v>109</v>
      </c>
      <c r="D35" s="10"/>
      <c r="E35" s="10"/>
      <c r="F35" s="10"/>
      <c r="G35" s="35"/>
    </row>
    <row r="36" spans="1:7" ht="19.5" customHeight="1">
      <c r="A36" s="1"/>
      <c r="B36" s="2" t="s">
        <v>98</v>
      </c>
      <c r="C36" s="45" t="s">
        <v>109</v>
      </c>
      <c r="D36" s="10"/>
      <c r="E36" s="10"/>
      <c r="F36" s="10"/>
      <c r="G36" s="35"/>
    </row>
    <row r="37" spans="1:7" s="27" customFormat="1" ht="19.5" customHeight="1">
      <c r="A37" s="246">
        <v>9</v>
      </c>
      <c r="B37" s="245" t="s">
        <v>26</v>
      </c>
      <c r="C37" s="45"/>
      <c r="D37" s="30"/>
      <c r="E37" s="30"/>
      <c r="F37" s="30"/>
      <c r="G37" s="34"/>
    </row>
    <row r="38" spans="1:7" s="27" customFormat="1" ht="19.5" customHeight="1">
      <c r="A38" s="246"/>
      <c r="B38" s="245"/>
      <c r="C38" s="45"/>
      <c r="D38" s="30"/>
      <c r="E38" s="30"/>
      <c r="F38" s="30"/>
      <c r="G38" s="34"/>
    </row>
    <row r="39" spans="1:7" ht="19.5" customHeight="1">
      <c r="A39" s="1"/>
      <c r="B39" s="2" t="s">
        <v>122</v>
      </c>
      <c r="C39" s="45" t="s">
        <v>112</v>
      </c>
      <c r="D39" s="10"/>
      <c r="E39" s="10"/>
      <c r="F39" s="10"/>
      <c r="G39" s="35"/>
    </row>
    <row r="40" spans="1:7" ht="19.5" customHeight="1">
      <c r="A40" s="1"/>
      <c r="B40" s="2" t="s">
        <v>123</v>
      </c>
      <c r="C40" s="45" t="s">
        <v>115</v>
      </c>
      <c r="D40" s="10"/>
      <c r="E40" s="10"/>
      <c r="F40" s="10"/>
      <c r="G40" s="35"/>
    </row>
    <row r="41" spans="1:7" ht="19.5" customHeight="1">
      <c r="A41" s="1"/>
      <c r="B41" s="2" t="s">
        <v>124</v>
      </c>
      <c r="C41" s="45" t="s">
        <v>116</v>
      </c>
      <c r="D41" s="10"/>
      <c r="E41" s="10"/>
      <c r="F41" s="10"/>
      <c r="G41" s="35"/>
    </row>
    <row r="42" spans="1:7" s="27" customFormat="1" ht="19.5" customHeight="1">
      <c r="A42" s="28">
        <v>10</v>
      </c>
      <c r="B42" s="245" t="s">
        <v>99</v>
      </c>
      <c r="C42" s="46" t="s">
        <v>118</v>
      </c>
      <c r="D42" s="30"/>
      <c r="E42" s="30"/>
      <c r="F42" s="30"/>
      <c r="G42" s="34"/>
    </row>
    <row r="43" spans="1:7" ht="19.5" customHeight="1">
      <c r="A43" s="1"/>
      <c r="B43" s="245"/>
      <c r="C43" s="45"/>
      <c r="D43" s="10"/>
      <c r="E43" s="10"/>
      <c r="F43" s="10"/>
      <c r="G43" s="35"/>
    </row>
    <row r="44" spans="1:7" ht="19.5" customHeight="1">
      <c r="A44" s="1"/>
      <c r="B44" s="2" t="s">
        <v>90</v>
      </c>
      <c r="C44" s="45" t="s">
        <v>115</v>
      </c>
      <c r="D44" s="10"/>
      <c r="E44" s="10"/>
      <c r="F44" s="10"/>
      <c r="G44" s="35"/>
    </row>
    <row r="45" spans="1:7" ht="19.5" customHeight="1">
      <c r="A45" s="1"/>
      <c r="B45" s="2" t="s">
        <v>100</v>
      </c>
      <c r="C45" s="45" t="s">
        <v>115</v>
      </c>
      <c r="D45" s="10"/>
      <c r="E45" s="10"/>
      <c r="F45" s="10"/>
      <c r="G45" s="35"/>
    </row>
    <row r="46" spans="1:7" ht="19.5" customHeight="1">
      <c r="A46" s="1"/>
      <c r="B46" s="2" t="s">
        <v>119</v>
      </c>
      <c r="C46" s="45" t="s">
        <v>115</v>
      </c>
      <c r="D46" s="10"/>
      <c r="E46" s="10"/>
      <c r="F46" s="10"/>
      <c r="G46" s="35"/>
    </row>
    <row r="47" spans="1:7" ht="19.5" customHeight="1">
      <c r="A47" s="1"/>
      <c r="B47" s="2" t="s">
        <v>120</v>
      </c>
      <c r="C47" s="45" t="s">
        <v>115</v>
      </c>
      <c r="D47" s="10"/>
      <c r="E47" s="10"/>
      <c r="F47" s="10"/>
      <c r="G47" s="35"/>
    </row>
    <row r="48" spans="1:7" ht="19.5" customHeight="1">
      <c r="A48" s="1"/>
      <c r="B48" s="2" t="s">
        <v>121</v>
      </c>
      <c r="C48" s="45" t="s">
        <v>115</v>
      </c>
      <c r="D48" s="10"/>
      <c r="E48" s="10"/>
      <c r="F48" s="10"/>
      <c r="G48" s="35"/>
    </row>
    <row r="49" spans="1:7" ht="19.5" customHeight="1">
      <c r="A49" s="1"/>
      <c r="B49" s="2" t="s">
        <v>101</v>
      </c>
      <c r="C49" s="45" t="s">
        <v>115</v>
      </c>
      <c r="D49" s="10"/>
      <c r="E49" s="10"/>
      <c r="F49" s="10"/>
      <c r="G49" s="35"/>
    </row>
    <row r="50" spans="1:7" ht="19.5" customHeight="1" thickBot="1">
      <c r="A50" s="4"/>
      <c r="B50" s="5"/>
      <c r="C50" s="47"/>
      <c r="D50" s="26"/>
      <c r="E50" s="26"/>
      <c r="F50" s="26"/>
      <c r="G50" s="36"/>
    </row>
    <row r="51" ht="16.5" thickTop="1"/>
    <row r="53" spans="4:7" ht="15.75">
      <c r="D53" s="243" t="s">
        <v>230</v>
      </c>
      <c r="E53" s="243"/>
      <c r="F53" s="243"/>
      <c r="G53" s="243"/>
    </row>
    <row r="54" spans="2:7" ht="21.75" customHeight="1">
      <c r="B54" s="25" t="s">
        <v>133</v>
      </c>
      <c r="D54" s="155" t="s">
        <v>104</v>
      </c>
      <c r="E54" s="155"/>
      <c r="F54" s="155"/>
      <c r="G54" s="155"/>
    </row>
    <row r="55" spans="4:7" ht="15.75">
      <c r="D55" s="15"/>
      <c r="E55" s="15"/>
      <c r="F55" s="15"/>
      <c r="G55" s="15"/>
    </row>
    <row r="56" spans="4:7" ht="15.75">
      <c r="D56" s="15"/>
      <c r="E56" s="15"/>
      <c r="F56" s="15"/>
      <c r="G56" s="15"/>
    </row>
    <row r="60" spans="2:7" ht="15.75">
      <c r="B60" s="25" t="s">
        <v>134</v>
      </c>
      <c r="D60" s="155" t="s">
        <v>105</v>
      </c>
      <c r="E60" s="155"/>
      <c r="F60" s="155"/>
      <c r="G60" s="155"/>
    </row>
    <row r="61" ht="15.75">
      <c r="B61" s="25" t="s">
        <v>102</v>
      </c>
    </row>
    <row r="70" spans="1:7" s="27" customFormat="1" ht="19.5" customHeight="1">
      <c r="A70" s="244" t="s">
        <v>0</v>
      </c>
      <c r="B70" s="244"/>
      <c r="C70" s="25"/>
      <c r="D70" s="40"/>
      <c r="E70" s="40"/>
      <c r="F70" s="40"/>
      <c r="G70" s="40"/>
    </row>
    <row r="71" spans="1:7" s="27" customFormat="1" ht="18" customHeight="1">
      <c r="A71" s="244" t="s">
        <v>1</v>
      </c>
      <c r="B71" s="244"/>
      <c r="C71" s="25"/>
      <c r="D71" s="40"/>
      <c r="E71" s="40"/>
      <c r="F71" s="40"/>
      <c r="G71" s="40"/>
    </row>
    <row r="72" spans="1:7" s="27" customFormat="1" ht="22.5" customHeight="1">
      <c r="A72" s="218" t="s">
        <v>2</v>
      </c>
      <c r="B72" s="218"/>
      <c r="C72" s="218"/>
      <c r="D72" s="218"/>
      <c r="E72" s="218"/>
      <c r="F72" s="218"/>
      <c r="G72" s="218"/>
    </row>
    <row r="73" spans="1:7" s="27" customFormat="1" ht="22.5" customHeight="1">
      <c r="A73" s="218" t="s">
        <v>137</v>
      </c>
      <c r="B73" s="218"/>
      <c r="C73" s="218"/>
      <c r="D73" s="218"/>
      <c r="E73" s="218"/>
      <c r="F73" s="218"/>
      <c r="G73" s="218"/>
    </row>
    <row r="74" ht="16.5" thickBot="1"/>
    <row r="75" spans="1:7" ht="24.75" customHeight="1" thickTop="1">
      <c r="A75" s="41" t="s">
        <v>3</v>
      </c>
      <c r="B75" s="42" t="s">
        <v>4</v>
      </c>
      <c r="C75" s="42" t="s">
        <v>5</v>
      </c>
      <c r="D75" s="42" t="s">
        <v>6</v>
      </c>
      <c r="E75" s="42" t="s">
        <v>7</v>
      </c>
      <c r="F75" s="42" t="s">
        <v>8</v>
      </c>
      <c r="G75" s="43" t="s">
        <v>9</v>
      </c>
    </row>
    <row r="76" spans="1:7" s="27" customFormat="1" ht="19.5" customHeight="1">
      <c r="A76" s="31">
        <v>1</v>
      </c>
      <c r="B76" s="32" t="s">
        <v>82</v>
      </c>
      <c r="C76" s="44" t="s">
        <v>117</v>
      </c>
      <c r="D76" s="33">
        <f>98+232</f>
        <v>330</v>
      </c>
      <c r="E76" s="33">
        <v>379</v>
      </c>
      <c r="F76" s="33">
        <v>241</v>
      </c>
      <c r="G76" s="38" t="s">
        <v>132</v>
      </c>
    </row>
    <row r="77" spans="1:7" s="27" customFormat="1" ht="19.5" customHeight="1">
      <c r="A77" s="28">
        <v>2</v>
      </c>
      <c r="B77" s="29" t="s">
        <v>12</v>
      </c>
      <c r="C77" s="45" t="s">
        <v>106</v>
      </c>
      <c r="D77" s="30">
        <f>1482+6443</f>
        <v>7925</v>
      </c>
      <c r="E77" s="30">
        <v>11162</v>
      </c>
      <c r="F77" s="30">
        <v>8322</v>
      </c>
      <c r="G77" s="34"/>
    </row>
    <row r="78" spans="1:7" s="27" customFormat="1" ht="19.5" customHeight="1">
      <c r="A78" s="28">
        <v>3</v>
      </c>
      <c r="B78" s="29" t="s">
        <v>83</v>
      </c>
      <c r="C78" s="45" t="s">
        <v>107</v>
      </c>
      <c r="D78" s="30">
        <v>332</v>
      </c>
      <c r="E78" s="30">
        <v>382</v>
      </c>
      <c r="F78" s="30">
        <v>199</v>
      </c>
      <c r="G78" s="34"/>
    </row>
    <row r="79" spans="1:7" ht="19.5" customHeight="1">
      <c r="A79" s="1"/>
      <c r="B79" s="2" t="s">
        <v>84</v>
      </c>
      <c r="C79" s="45" t="s">
        <v>109</v>
      </c>
      <c r="D79" s="10">
        <v>195</v>
      </c>
      <c r="E79" s="10">
        <v>370</v>
      </c>
      <c r="F79" s="10">
        <v>187</v>
      </c>
      <c r="G79" s="35"/>
    </row>
    <row r="80" spans="1:7" ht="19.5" customHeight="1">
      <c r="A80" s="1"/>
      <c r="B80" s="2" t="s">
        <v>85</v>
      </c>
      <c r="C80" s="45" t="s">
        <v>109</v>
      </c>
      <c r="D80" s="10">
        <v>116</v>
      </c>
      <c r="E80" s="10">
        <v>5</v>
      </c>
      <c r="F80" s="10">
        <v>12</v>
      </c>
      <c r="G80" s="35"/>
    </row>
    <row r="81" spans="1:7" ht="19.5" customHeight="1">
      <c r="A81" s="1"/>
      <c r="B81" s="2" t="s">
        <v>130</v>
      </c>
      <c r="C81" s="45" t="s">
        <v>109</v>
      </c>
      <c r="D81" s="10">
        <v>25</v>
      </c>
      <c r="E81" s="10">
        <v>7</v>
      </c>
      <c r="F81" s="10">
        <v>0</v>
      </c>
      <c r="G81" s="35"/>
    </row>
    <row r="82" spans="1:7" ht="19.5" customHeight="1">
      <c r="A82" s="1"/>
      <c r="B82" s="2" t="s">
        <v>128</v>
      </c>
      <c r="C82" s="45" t="s">
        <v>109</v>
      </c>
      <c r="D82" s="10">
        <v>10</v>
      </c>
      <c r="E82" s="10">
        <v>0</v>
      </c>
      <c r="F82" s="10">
        <v>0</v>
      </c>
      <c r="G82" s="35"/>
    </row>
    <row r="83" spans="1:7" ht="19.5" customHeight="1">
      <c r="A83" s="1"/>
      <c r="B83" s="37" t="s">
        <v>86</v>
      </c>
      <c r="C83" s="45" t="s">
        <v>109</v>
      </c>
      <c r="D83" s="10">
        <v>53</v>
      </c>
      <c r="E83" s="10">
        <v>4</v>
      </c>
      <c r="F83" s="10">
        <v>0</v>
      </c>
      <c r="G83" s="35"/>
    </row>
    <row r="84" spans="1:7" s="27" customFormat="1" ht="19.5" customHeight="1">
      <c r="A84" s="28">
        <v>4</v>
      </c>
      <c r="B84" s="29" t="s">
        <v>108</v>
      </c>
      <c r="C84" s="45" t="s">
        <v>109</v>
      </c>
      <c r="D84" s="30">
        <v>3</v>
      </c>
      <c r="E84" s="30">
        <v>40</v>
      </c>
      <c r="F84" s="30">
        <v>62</v>
      </c>
      <c r="G84" s="34"/>
    </row>
    <row r="85" spans="1:7" ht="19.5" customHeight="1">
      <c r="A85" s="1"/>
      <c r="B85" s="2" t="s">
        <v>129</v>
      </c>
      <c r="C85" s="45" t="s">
        <v>109</v>
      </c>
      <c r="D85" s="10">
        <v>2</v>
      </c>
      <c r="E85" s="10">
        <v>32</v>
      </c>
      <c r="F85" s="10">
        <v>40</v>
      </c>
      <c r="G85" s="35"/>
    </row>
    <row r="86" spans="1:7" ht="19.5" customHeight="1">
      <c r="A86" s="1"/>
      <c r="B86" s="2" t="s">
        <v>87</v>
      </c>
      <c r="C86" s="45" t="s">
        <v>109</v>
      </c>
      <c r="D86" s="10">
        <v>1</v>
      </c>
      <c r="E86" s="10">
        <v>8</v>
      </c>
      <c r="F86" s="10">
        <v>22</v>
      </c>
      <c r="G86" s="35"/>
    </row>
    <row r="87" spans="1:7" ht="19.5" customHeight="1">
      <c r="A87" s="1"/>
      <c r="B87" s="2" t="s">
        <v>128</v>
      </c>
      <c r="C87" s="45" t="s">
        <v>109</v>
      </c>
      <c r="D87" s="10">
        <v>0</v>
      </c>
      <c r="E87" s="10">
        <v>1</v>
      </c>
      <c r="F87" s="10">
        <v>10</v>
      </c>
      <c r="G87" s="35"/>
    </row>
    <row r="88" spans="1:7" ht="19.5" customHeight="1">
      <c r="A88" s="1"/>
      <c r="B88" s="37" t="s">
        <v>86</v>
      </c>
      <c r="C88" s="45" t="s">
        <v>109</v>
      </c>
      <c r="D88" s="10">
        <v>0</v>
      </c>
      <c r="E88" s="10">
        <v>0</v>
      </c>
      <c r="F88" s="10">
        <v>6</v>
      </c>
      <c r="G88" s="35"/>
    </row>
    <row r="89" spans="1:7" s="27" customFormat="1" ht="19.5" customHeight="1">
      <c r="A89" s="28">
        <v>5</v>
      </c>
      <c r="B89" s="29" t="s">
        <v>88</v>
      </c>
      <c r="C89" s="45" t="s">
        <v>109</v>
      </c>
      <c r="D89" s="30">
        <v>42</v>
      </c>
      <c r="E89" s="30">
        <v>186</v>
      </c>
      <c r="F89" s="30">
        <v>162</v>
      </c>
      <c r="G89" s="34"/>
    </row>
    <row r="90" spans="1:7" ht="19.5" customHeight="1">
      <c r="A90" s="1"/>
      <c r="B90" s="2" t="s">
        <v>135</v>
      </c>
      <c r="C90" s="45" t="s">
        <v>109</v>
      </c>
      <c r="D90" s="10">
        <v>2</v>
      </c>
      <c r="E90" s="10">
        <v>4</v>
      </c>
      <c r="F90" s="10">
        <v>10</v>
      </c>
      <c r="G90" s="35"/>
    </row>
    <row r="91" spans="1:7" ht="19.5" customHeight="1">
      <c r="A91" s="1"/>
      <c r="B91" s="2" t="s">
        <v>136</v>
      </c>
      <c r="C91" s="45"/>
      <c r="D91" s="10"/>
      <c r="E91" s="10"/>
      <c r="F91" s="10"/>
      <c r="G91" s="35"/>
    </row>
    <row r="92" spans="1:7" s="27" customFormat="1" ht="19.5" customHeight="1">
      <c r="A92" s="28">
        <v>6</v>
      </c>
      <c r="B92" s="29" t="s">
        <v>89</v>
      </c>
      <c r="C92" s="45" t="s">
        <v>110</v>
      </c>
      <c r="D92" s="30">
        <v>0</v>
      </c>
      <c r="E92" s="30">
        <v>23</v>
      </c>
      <c r="F92" s="30">
        <v>24</v>
      </c>
      <c r="G92" s="34"/>
    </row>
    <row r="93" spans="1:7" ht="19.5" customHeight="1">
      <c r="A93" s="1"/>
      <c r="B93" s="2" t="s">
        <v>90</v>
      </c>
      <c r="C93" s="45"/>
      <c r="D93" s="10">
        <v>0</v>
      </c>
      <c r="E93" s="10"/>
      <c r="F93" s="10"/>
      <c r="G93" s="35"/>
    </row>
    <row r="94" spans="1:7" ht="19.5" customHeight="1">
      <c r="A94" s="1"/>
      <c r="B94" s="2" t="s">
        <v>91</v>
      </c>
      <c r="C94" s="45" t="s">
        <v>111</v>
      </c>
      <c r="D94" s="10">
        <v>0</v>
      </c>
      <c r="E94" s="10">
        <v>596</v>
      </c>
      <c r="F94" s="10">
        <v>421</v>
      </c>
      <c r="G94" s="35"/>
    </row>
    <row r="95" spans="1:7" ht="19.5" customHeight="1">
      <c r="A95" s="1"/>
      <c r="B95" s="2" t="s">
        <v>92</v>
      </c>
      <c r="C95" s="45" t="s">
        <v>112</v>
      </c>
      <c r="D95" s="10">
        <v>0</v>
      </c>
      <c r="E95" s="10">
        <v>284</v>
      </c>
      <c r="F95" s="10">
        <v>200</v>
      </c>
      <c r="G95" s="35"/>
    </row>
    <row r="96" spans="1:7" ht="19.5" customHeight="1">
      <c r="A96" s="1"/>
      <c r="B96" s="2" t="s">
        <v>131</v>
      </c>
      <c r="C96" s="45" t="s">
        <v>112</v>
      </c>
      <c r="D96" s="10">
        <v>0</v>
      </c>
      <c r="E96" s="10">
        <v>7000</v>
      </c>
      <c r="F96" s="10">
        <v>933</v>
      </c>
      <c r="G96" s="35"/>
    </row>
    <row r="97" spans="1:7" s="27" customFormat="1" ht="19.5" customHeight="1">
      <c r="A97" s="28">
        <v>7</v>
      </c>
      <c r="B97" s="29" t="s">
        <v>93</v>
      </c>
      <c r="C97" s="45" t="s">
        <v>107</v>
      </c>
      <c r="D97" s="30"/>
      <c r="E97" s="30">
        <v>18</v>
      </c>
      <c r="F97" s="30">
        <v>20</v>
      </c>
      <c r="G97" s="34"/>
    </row>
    <row r="98" spans="1:7" ht="19.5" customHeight="1">
      <c r="A98" s="1"/>
      <c r="B98" s="2" t="s">
        <v>94</v>
      </c>
      <c r="C98" s="45" t="s">
        <v>113</v>
      </c>
      <c r="D98" s="10">
        <v>1</v>
      </c>
      <c r="E98" s="10">
        <v>249</v>
      </c>
      <c r="F98" s="10">
        <v>104</v>
      </c>
      <c r="G98" s="35"/>
    </row>
    <row r="99" spans="1:7" ht="19.5" customHeight="1">
      <c r="A99" s="1"/>
      <c r="B99" s="2" t="s">
        <v>95</v>
      </c>
      <c r="C99" s="45" t="s">
        <v>109</v>
      </c>
      <c r="D99" s="10">
        <v>12</v>
      </c>
      <c r="E99" s="10">
        <v>5</v>
      </c>
      <c r="F99" s="10">
        <v>9</v>
      </c>
      <c r="G99" s="35"/>
    </row>
    <row r="100" spans="1:7" ht="19.5" customHeight="1">
      <c r="A100" s="1"/>
      <c r="B100" s="2" t="s">
        <v>96</v>
      </c>
      <c r="C100" s="45" t="s">
        <v>109</v>
      </c>
      <c r="D100" s="10">
        <v>207</v>
      </c>
      <c r="E100" s="10">
        <v>0</v>
      </c>
      <c r="F100" s="10">
        <v>0</v>
      </c>
      <c r="G100" s="35"/>
    </row>
    <row r="101" spans="1:7" s="27" customFormat="1" ht="19.5" customHeight="1">
      <c r="A101" s="28">
        <v>8</v>
      </c>
      <c r="B101" s="29" t="s">
        <v>97</v>
      </c>
      <c r="C101" s="45"/>
      <c r="D101" s="30"/>
      <c r="E101" s="30"/>
      <c r="F101" s="30"/>
      <c r="G101" s="34"/>
    </row>
    <row r="102" spans="1:7" ht="19.5" customHeight="1">
      <c r="A102" s="1"/>
      <c r="B102" s="2" t="s">
        <v>127</v>
      </c>
      <c r="C102" s="45" t="s">
        <v>114</v>
      </c>
      <c r="D102" s="10">
        <v>2908</v>
      </c>
      <c r="E102" s="10">
        <v>7500</v>
      </c>
      <c r="F102" s="10">
        <v>8200</v>
      </c>
      <c r="G102" s="35"/>
    </row>
    <row r="103" spans="1:7" ht="19.5" customHeight="1">
      <c r="A103" s="1"/>
      <c r="B103" s="2" t="s">
        <v>126</v>
      </c>
      <c r="C103" s="45" t="s">
        <v>109</v>
      </c>
      <c r="D103" s="10">
        <v>46</v>
      </c>
      <c r="E103" s="10">
        <v>40</v>
      </c>
      <c r="F103" s="10">
        <v>96</v>
      </c>
      <c r="G103" s="35"/>
    </row>
    <row r="104" spans="1:7" ht="19.5" customHeight="1">
      <c r="A104" s="1"/>
      <c r="B104" s="2" t="s">
        <v>125</v>
      </c>
      <c r="C104" s="45" t="s">
        <v>109</v>
      </c>
      <c r="D104" s="10">
        <v>90</v>
      </c>
      <c r="E104" s="10">
        <v>357</v>
      </c>
      <c r="F104" s="10">
        <v>336</v>
      </c>
      <c r="G104" s="35"/>
    </row>
    <row r="105" spans="1:7" ht="19.5" customHeight="1">
      <c r="A105" s="1"/>
      <c r="B105" s="2" t="s">
        <v>98</v>
      </c>
      <c r="C105" s="45" t="s">
        <v>109</v>
      </c>
      <c r="D105" s="10">
        <v>610</v>
      </c>
      <c r="E105" s="10">
        <v>146</v>
      </c>
      <c r="F105" s="10">
        <v>0</v>
      </c>
      <c r="G105" s="35"/>
    </row>
    <row r="106" spans="1:7" s="27" customFormat="1" ht="19.5" customHeight="1">
      <c r="A106" s="246">
        <v>9</v>
      </c>
      <c r="B106" s="245" t="s">
        <v>26</v>
      </c>
      <c r="C106" s="45"/>
      <c r="D106" s="30"/>
      <c r="E106" s="30"/>
      <c r="F106" s="30"/>
      <c r="G106" s="34"/>
    </row>
    <row r="107" spans="1:7" s="27" customFormat="1" ht="19.5" customHeight="1">
      <c r="A107" s="246"/>
      <c r="B107" s="245"/>
      <c r="C107" s="45"/>
      <c r="D107" s="30"/>
      <c r="E107" s="30"/>
      <c r="F107" s="30"/>
      <c r="G107" s="34"/>
    </row>
    <row r="108" spans="1:7" ht="19.5" customHeight="1">
      <c r="A108" s="1"/>
      <c r="B108" s="2" t="s">
        <v>122</v>
      </c>
      <c r="C108" s="45" t="s">
        <v>112</v>
      </c>
      <c r="D108" s="10">
        <v>415</v>
      </c>
      <c r="E108" s="10">
        <v>373</v>
      </c>
      <c r="F108" s="10">
        <v>372</v>
      </c>
      <c r="G108" s="35"/>
    </row>
    <row r="109" spans="1:7" ht="19.5" customHeight="1">
      <c r="A109" s="1"/>
      <c r="B109" s="2" t="s">
        <v>123</v>
      </c>
      <c r="C109" s="45" t="s">
        <v>115</v>
      </c>
      <c r="D109" s="10">
        <v>49</v>
      </c>
      <c r="E109" s="10">
        <v>15</v>
      </c>
      <c r="F109" s="10">
        <v>18</v>
      </c>
      <c r="G109" s="35"/>
    </row>
    <row r="110" spans="1:7" ht="19.5" customHeight="1">
      <c r="A110" s="1"/>
      <c r="B110" s="2" t="s">
        <v>124</v>
      </c>
      <c r="C110" s="45" t="s">
        <v>116</v>
      </c>
      <c r="D110" s="10">
        <v>8</v>
      </c>
      <c r="E110" s="10">
        <v>0</v>
      </c>
      <c r="F110" s="10">
        <v>24</v>
      </c>
      <c r="G110" s="35"/>
    </row>
    <row r="111" spans="1:7" s="27" customFormat="1" ht="19.5" customHeight="1">
      <c r="A111" s="28">
        <v>10</v>
      </c>
      <c r="B111" s="245" t="s">
        <v>99</v>
      </c>
      <c r="C111" s="46" t="s">
        <v>118</v>
      </c>
      <c r="D111" s="30">
        <f>SUM(D112:D118)</f>
        <v>3625550</v>
      </c>
      <c r="E111" s="30">
        <f>SUM(E112:E118)</f>
        <v>5296536</v>
      </c>
      <c r="F111" s="30">
        <f>SUM(F112:F118)</f>
        <v>6003939</v>
      </c>
      <c r="G111" s="34"/>
    </row>
    <row r="112" spans="1:7" ht="19.5" customHeight="1">
      <c r="A112" s="1"/>
      <c r="B112" s="245"/>
      <c r="C112" s="45"/>
      <c r="D112" s="10"/>
      <c r="E112" s="10"/>
      <c r="F112" s="10"/>
      <c r="G112" s="35"/>
    </row>
    <row r="113" spans="1:7" ht="19.5" customHeight="1">
      <c r="A113" s="1"/>
      <c r="B113" s="2" t="s">
        <v>90</v>
      </c>
      <c r="C113" s="45" t="s">
        <v>115</v>
      </c>
      <c r="D113" s="10"/>
      <c r="E113" s="10"/>
      <c r="F113" s="10"/>
      <c r="G113" s="35"/>
    </row>
    <row r="114" spans="1:7" ht="19.5" customHeight="1">
      <c r="A114" s="1"/>
      <c r="B114" s="2" t="s">
        <v>100</v>
      </c>
      <c r="C114" s="45" t="s">
        <v>115</v>
      </c>
      <c r="D114" s="10">
        <f>200000+1769000+322000+120000+510000</f>
        <v>2921000</v>
      </c>
      <c r="E114" s="10">
        <f>2963000+350000+259000+200321</f>
        <v>3772321</v>
      </c>
      <c r="F114" s="10">
        <f>2780000+565000+518800+600000</f>
        <v>4463800</v>
      </c>
      <c r="G114" s="35"/>
    </row>
    <row r="115" spans="1:7" ht="19.5" customHeight="1">
      <c r="A115" s="1"/>
      <c r="B115" s="2" t="s">
        <v>119</v>
      </c>
      <c r="C115" s="45" t="s">
        <v>115</v>
      </c>
      <c r="D115" s="10">
        <f>0</f>
        <v>0</v>
      </c>
      <c r="E115" s="10"/>
      <c r="F115" s="10">
        <v>0</v>
      </c>
      <c r="G115" s="35"/>
    </row>
    <row r="116" spans="1:7" ht="19.5" customHeight="1">
      <c r="A116" s="1"/>
      <c r="B116" s="2" t="s">
        <v>120</v>
      </c>
      <c r="C116" s="45" t="s">
        <v>115</v>
      </c>
      <c r="D116" s="10">
        <f>15000+79000+209000+117200+212900+11450</f>
        <v>644550</v>
      </c>
      <c r="E116" s="10">
        <f>533250+83200+28590+84400</f>
        <v>729440</v>
      </c>
      <c r="F116" s="10">
        <f>54400+135050+725440+84250+74013</f>
        <v>1073153</v>
      </c>
      <c r="G116" s="35"/>
    </row>
    <row r="117" spans="1:7" ht="19.5" customHeight="1">
      <c r="A117" s="1"/>
      <c r="B117" s="2" t="s">
        <v>121</v>
      </c>
      <c r="C117" s="45" t="s">
        <v>115</v>
      </c>
      <c r="D117" s="10">
        <v>0</v>
      </c>
      <c r="E117" s="10">
        <v>31775</v>
      </c>
      <c r="F117" s="10">
        <v>50786</v>
      </c>
      <c r="G117" s="35"/>
    </row>
    <row r="118" spans="1:7" ht="19.5" customHeight="1">
      <c r="A118" s="1"/>
      <c r="B118" s="2" t="s">
        <v>101</v>
      </c>
      <c r="C118" s="45" t="s">
        <v>115</v>
      </c>
      <c r="D118" s="10">
        <v>60000</v>
      </c>
      <c r="E118" s="10">
        <v>763000</v>
      </c>
      <c r="F118" s="10">
        <v>416200</v>
      </c>
      <c r="G118" s="35"/>
    </row>
    <row r="119" spans="1:7" ht="19.5" customHeight="1" thickBot="1">
      <c r="A119" s="4"/>
      <c r="B119" s="5"/>
      <c r="C119" s="47"/>
      <c r="D119" s="26"/>
      <c r="E119" s="26"/>
      <c r="F119" s="26"/>
      <c r="G119" s="36"/>
    </row>
    <row r="120" ht="16.5" thickTop="1"/>
    <row r="122" spans="4:7" ht="15.75">
      <c r="D122" s="243" t="s">
        <v>103</v>
      </c>
      <c r="E122" s="243"/>
      <c r="F122" s="243"/>
      <c r="G122" s="243"/>
    </row>
    <row r="123" spans="2:7" ht="21.75" customHeight="1">
      <c r="B123" s="25" t="s">
        <v>133</v>
      </c>
      <c r="D123" s="155" t="s">
        <v>104</v>
      </c>
      <c r="E123" s="155"/>
      <c r="F123" s="155"/>
      <c r="G123" s="155"/>
    </row>
    <row r="124" spans="4:7" ht="15.75">
      <c r="D124" s="15"/>
      <c r="E124" s="15"/>
      <c r="F124" s="15"/>
      <c r="G124" s="15"/>
    </row>
    <row r="125" spans="4:7" ht="15.75">
      <c r="D125" s="15"/>
      <c r="E125" s="15"/>
      <c r="F125" s="15"/>
      <c r="G125" s="15"/>
    </row>
    <row r="129" spans="2:7" ht="15.75">
      <c r="B129" s="25" t="s">
        <v>134</v>
      </c>
      <c r="D129" s="155" t="s">
        <v>105</v>
      </c>
      <c r="E129" s="155"/>
      <c r="F129" s="155"/>
      <c r="G129" s="155"/>
    </row>
    <row r="130" ht="15.75">
      <c r="B130" s="25" t="s">
        <v>102</v>
      </c>
    </row>
  </sheetData>
  <sheetProtection/>
  <mergeCells count="20">
    <mergeCell ref="D123:G123"/>
    <mergeCell ref="D129:G129"/>
    <mergeCell ref="A106:A107"/>
    <mergeCell ref="B106:B107"/>
    <mergeCell ref="B111:B112"/>
    <mergeCell ref="D122:G122"/>
    <mergeCell ref="A70:B70"/>
    <mergeCell ref="A71:B71"/>
    <mergeCell ref="A72:G72"/>
    <mergeCell ref="A73:G73"/>
    <mergeCell ref="D54:G54"/>
    <mergeCell ref="D60:G60"/>
    <mergeCell ref="D53:G53"/>
    <mergeCell ref="A1:B1"/>
    <mergeCell ref="A2:B2"/>
    <mergeCell ref="A3:G3"/>
    <mergeCell ref="A4:G4"/>
    <mergeCell ref="B37:B38"/>
    <mergeCell ref="B42:B43"/>
    <mergeCell ref="A37:A38"/>
  </mergeCells>
  <printOptions/>
  <pageMargins left="0.31" right="0.2" top="0.28" bottom="0.41" header="0.21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3"/>
  <sheetViews>
    <sheetView zoomScalePageLayoutView="0" workbookViewId="0" topLeftCell="U1">
      <selection activeCell="AG17" sqref="AG17"/>
    </sheetView>
  </sheetViews>
  <sheetFormatPr defaultColWidth="9.00390625" defaultRowHeight="15.75"/>
  <cols>
    <col min="1" max="1" width="4.125" style="39" customWidth="1"/>
    <col min="2" max="2" width="10.75390625" style="75" customWidth="1"/>
    <col min="3" max="3" width="4.625" style="39" customWidth="1"/>
    <col min="4" max="4" width="5.875" style="39" customWidth="1"/>
    <col min="5" max="5" width="7.00390625" style="39" customWidth="1"/>
    <col min="6" max="6" width="6.50390625" style="39" customWidth="1"/>
    <col min="7" max="7" width="6.00390625" style="39" customWidth="1"/>
    <col min="8" max="8" width="5.625" style="39" customWidth="1"/>
    <col min="9" max="11" width="5.25390625" style="39" customWidth="1"/>
    <col min="12" max="12" width="5.125" style="39" customWidth="1"/>
    <col min="13" max="13" width="4.50390625" style="39" customWidth="1"/>
    <col min="14" max="14" width="4.125" style="39" customWidth="1"/>
    <col min="15" max="16" width="4.75390625" style="39" customWidth="1"/>
    <col min="17" max="17" width="4.50390625" style="39" customWidth="1"/>
    <col min="18" max="18" width="4.125" style="39" customWidth="1"/>
    <col min="19" max="19" width="9.625" style="75" customWidth="1"/>
    <col min="20" max="20" width="4.75390625" style="39" customWidth="1"/>
    <col min="21" max="21" width="8.50390625" style="39" customWidth="1"/>
    <col min="22" max="22" width="4.875" style="76" customWidth="1"/>
    <col min="23" max="23" width="4.375" style="39" customWidth="1"/>
    <col min="24" max="24" width="4.125" style="39" customWidth="1"/>
    <col min="25" max="25" width="3.875" style="39" customWidth="1"/>
    <col min="26" max="27" width="4.125" style="39" customWidth="1"/>
    <col min="28" max="29" width="5.25390625" style="39" customWidth="1"/>
    <col min="30" max="30" width="4.50390625" style="39" customWidth="1"/>
    <col min="31" max="31" width="4.50390625" style="76" customWidth="1"/>
    <col min="32" max="32" width="5.375" style="76" customWidth="1"/>
    <col min="33" max="33" width="4.875" style="39" customWidth="1"/>
    <col min="34" max="34" width="3.75390625" style="39" customWidth="1"/>
    <col min="35" max="35" width="5.625" style="39" customWidth="1"/>
    <col min="36" max="36" width="4.125" style="39" customWidth="1"/>
    <col min="37" max="37" width="5.25390625" style="39" customWidth="1"/>
    <col min="38" max="38" width="4.25390625" style="39" customWidth="1"/>
    <col min="39" max="39" width="3.75390625" style="39" customWidth="1"/>
    <col min="40" max="40" width="4.375" style="39" customWidth="1"/>
    <col min="41" max="41" width="4.125" style="39" customWidth="1"/>
    <col min="42" max="42" width="4.50390625" style="76" customWidth="1"/>
    <col min="43" max="43" width="14.625" style="75" customWidth="1"/>
    <col min="44" max="44" width="36.625" style="0" customWidth="1"/>
  </cols>
  <sheetData>
    <row r="1" spans="1:4" ht="15.75">
      <c r="A1" s="264" t="s">
        <v>150</v>
      </c>
      <c r="B1" s="264"/>
      <c r="C1" s="264"/>
      <c r="D1" s="264"/>
    </row>
    <row r="2" ht="4.5" customHeight="1"/>
    <row r="3" spans="1:22" ht="22.5" customHeight="1">
      <c r="A3" s="265" t="s">
        <v>151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1:22" ht="16.5" customHeight="1">
      <c r="A4" s="264" t="s">
        <v>152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</row>
    <row r="5" spans="1:7" ht="6" customHeight="1">
      <c r="A5" s="266"/>
      <c r="B5" s="266"/>
      <c r="C5" s="266"/>
      <c r="D5" s="266"/>
      <c r="E5" s="266"/>
      <c r="F5" s="266"/>
      <c r="G5" s="266"/>
    </row>
    <row r="6" spans="1:44" s="78" customFormat="1" ht="22.5" customHeight="1">
      <c r="A6" s="257" t="s">
        <v>3</v>
      </c>
      <c r="B6" s="251" t="s">
        <v>153</v>
      </c>
      <c r="C6" s="153" t="s">
        <v>11</v>
      </c>
      <c r="D6" s="153" t="s">
        <v>154</v>
      </c>
      <c r="E6" s="219" t="s">
        <v>155</v>
      </c>
      <c r="F6" s="267"/>
      <c r="G6" s="267"/>
      <c r="H6" s="267"/>
      <c r="I6" s="267"/>
      <c r="J6" s="267"/>
      <c r="K6" s="267"/>
      <c r="L6" s="267"/>
      <c r="M6" s="267"/>
      <c r="N6" s="254"/>
      <c r="O6" s="154" t="s">
        <v>156</v>
      </c>
      <c r="P6" s="154"/>
      <c r="Q6" s="154"/>
      <c r="R6" s="154"/>
      <c r="S6" s="154"/>
      <c r="T6" s="154"/>
      <c r="U6" s="154"/>
      <c r="V6" s="154"/>
      <c r="W6" s="259" t="s">
        <v>157</v>
      </c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1"/>
      <c r="AQ6" s="251" t="s">
        <v>158</v>
      </c>
      <c r="AR6" s="251" t="s">
        <v>159</v>
      </c>
    </row>
    <row r="7" spans="1:44" s="78" customFormat="1" ht="15.75" customHeight="1">
      <c r="A7" s="257"/>
      <c r="B7" s="252"/>
      <c r="C7" s="153"/>
      <c r="D7" s="153"/>
      <c r="E7" s="219" t="s">
        <v>160</v>
      </c>
      <c r="F7" s="254"/>
      <c r="G7" s="255" t="s">
        <v>161</v>
      </c>
      <c r="H7" s="255" t="s">
        <v>162</v>
      </c>
      <c r="I7" s="255" t="s">
        <v>163</v>
      </c>
      <c r="J7" s="255" t="s">
        <v>164</v>
      </c>
      <c r="K7" s="153" t="s">
        <v>165</v>
      </c>
      <c r="L7" s="153"/>
      <c r="M7" s="153" t="s">
        <v>166</v>
      </c>
      <c r="N7" s="153"/>
      <c r="O7" s="257" t="s">
        <v>167</v>
      </c>
      <c r="P7" s="258" t="s">
        <v>168</v>
      </c>
      <c r="Q7" s="258" t="s">
        <v>169</v>
      </c>
      <c r="R7" s="180" t="s">
        <v>170</v>
      </c>
      <c r="S7" s="180"/>
      <c r="T7" s="180"/>
      <c r="U7" s="180"/>
      <c r="V7" s="180"/>
      <c r="W7" s="255" t="s">
        <v>171</v>
      </c>
      <c r="X7" s="255" t="s">
        <v>172</v>
      </c>
      <c r="Y7" s="262" t="s">
        <v>173</v>
      </c>
      <c r="Z7" s="262" t="s">
        <v>174</v>
      </c>
      <c r="AA7" s="262" t="s">
        <v>175</v>
      </c>
      <c r="AB7" s="153" t="s">
        <v>19</v>
      </c>
      <c r="AC7" s="153"/>
      <c r="AD7" s="153"/>
      <c r="AE7" s="153"/>
      <c r="AF7" s="153"/>
      <c r="AG7" s="153" t="s">
        <v>176</v>
      </c>
      <c r="AH7" s="153" t="s">
        <v>177</v>
      </c>
      <c r="AI7" s="153" t="s">
        <v>178</v>
      </c>
      <c r="AJ7" s="249" t="s">
        <v>179</v>
      </c>
      <c r="AK7" s="250"/>
      <c r="AL7" s="153" t="s">
        <v>180</v>
      </c>
      <c r="AM7" s="153" t="s">
        <v>181</v>
      </c>
      <c r="AN7" s="153" t="s">
        <v>182</v>
      </c>
      <c r="AO7" s="153" t="s">
        <v>183</v>
      </c>
      <c r="AP7" s="247" t="s">
        <v>184</v>
      </c>
      <c r="AQ7" s="252"/>
      <c r="AR7" s="252"/>
    </row>
    <row r="8" spans="1:49" s="78" customFormat="1" ht="43.5" customHeight="1">
      <c r="A8" s="257"/>
      <c r="B8" s="253"/>
      <c r="C8" s="153"/>
      <c r="D8" s="153"/>
      <c r="E8" s="80" t="s">
        <v>185</v>
      </c>
      <c r="F8" s="80" t="s">
        <v>186</v>
      </c>
      <c r="G8" s="256"/>
      <c r="H8" s="256"/>
      <c r="I8" s="256"/>
      <c r="J8" s="256"/>
      <c r="K8" s="79" t="s">
        <v>187</v>
      </c>
      <c r="L8" s="79" t="s">
        <v>106</v>
      </c>
      <c r="M8" s="79" t="s">
        <v>187</v>
      </c>
      <c r="N8" s="79" t="s">
        <v>106</v>
      </c>
      <c r="O8" s="257"/>
      <c r="P8" s="258"/>
      <c r="Q8" s="258"/>
      <c r="R8" s="77" t="s">
        <v>188</v>
      </c>
      <c r="S8" s="77" t="s">
        <v>189</v>
      </c>
      <c r="T8" s="77" t="s">
        <v>190</v>
      </c>
      <c r="U8" s="77" t="s">
        <v>191</v>
      </c>
      <c r="V8" s="81" t="s">
        <v>192</v>
      </c>
      <c r="W8" s="256"/>
      <c r="X8" s="256"/>
      <c r="Y8" s="263"/>
      <c r="Z8" s="263"/>
      <c r="AA8" s="263"/>
      <c r="AB8" s="77" t="s">
        <v>193</v>
      </c>
      <c r="AC8" s="77" t="s">
        <v>194</v>
      </c>
      <c r="AD8" s="77" t="s">
        <v>195</v>
      </c>
      <c r="AE8" s="82" t="s">
        <v>196</v>
      </c>
      <c r="AF8" s="82" t="s">
        <v>197</v>
      </c>
      <c r="AG8" s="153"/>
      <c r="AH8" s="153"/>
      <c r="AI8" s="153"/>
      <c r="AJ8" s="77" t="s">
        <v>198</v>
      </c>
      <c r="AK8" s="77" t="s">
        <v>199</v>
      </c>
      <c r="AL8" s="153"/>
      <c r="AM8" s="153"/>
      <c r="AN8" s="153"/>
      <c r="AO8" s="153"/>
      <c r="AP8" s="248"/>
      <c r="AQ8" s="253"/>
      <c r="AR8" s="253"/>
      <c r="AS8" s="83"/>
      <c r="AT8" s="83"/>
      <c r="AU8" s="83"/>
      <c r="AV8" s="83"/>
      <c r="AW8" s="83"/>
    </row>
    <row r="9" spans="1:49" s="88" customFormat="1" ht="14.25" customHeight="1">
      <c r="A9" s="84">
        <v>1</v>
      </c>
      <c r="B9" s="85">
        <v>2</v>
      </c>
      <c r="C9" s="84">
        <v>3</v>
      </c>
      <c r="D9" s="84">
        <v>4</v>
      </c>
      <c r="E9" s="84">
        <v>5</v>
      </c>
      <c r="F9" s="84"/>
      <c r="G9" s="84">
        <v>6</v>
      </c>
      <c r="H9" s="84">
        <v>7</v>
      </c>
      <c r="I9" s="84">
        <v>8</v>
      </c>
      <c r="J9" s="84">
        <v>9</v>
      </c>
      <c r="K9" s="84">
        <v>10</v>
      </c>
      <c r="L9" s="84">
        <v>11</v>
      </c>
      <c r="M9" s="84">
        <v>12</v>
      </c>
      <c r="N9" s="84">
        <v>13</v>
      </c>
      <c r="O9" s="84">
        <v>14</v>
      </c>
      <c r="P9" s="84">
        <v>15</v>
      </c>
      <c r="Q9" s="84">
        <v>16</v>
      </c>
      <c r="R9" s="84">
        <v>17</v>
      </c>
      <c r="S9" s="84">
        <v>18</v>
      </c>
      <c r="T9" s="84">
        <v>19</v>
      </c>
      <c r="U9" s="84"/>
      <c r="V9" s="84">
        <v>20</v>
      </c>
      <c r="W9" s="84">
        <v>21</v>
      </c>
      <c r="X9" s="84">
        <v>22</v>
      </c>
      <c r="Y9" s="84">
        <v>23</v>
      </c>
      <c r="Z9" s="84">
        <v>24</v>
      </c>
      <c r="AA9" s="84">
        <v>25</v>
      </c>
      <c r="AB9" s="84">
        <v>26</v>
      </c>
      <c r="AC9" s="84">
        <v>27</v>
      </c>
      <c r="AD9" s="84">
        <v>28</v>
      </c>
      <c r="AE9" s="84">
        <v>28</v>
      </c>
      <c r="AF9" s="84">
        <v>28</v>
      </c>
      <c r="AG9" s="84">
        <v>28</v>
      </c>
      <c r="AH9" s="84">
        <v>28</v>
      </c>
      <c r="AI9" s="84">
        <v>28</v>
      </c>
      <c r="AJ9" s="84">
        <v>28</v>
      </c>
      <c r="AK9" s="84">
        <v>28</v>
      </c>
      <c r="AL9" s="84">
        <v>28</v>
      </c>
      <c r="AM9" s="84">
        <v>28</v>
      </c>
      <c r="AN9" s="84">
        <v>28</v>
      </c>
      <c r="AO9" s="84">
        <v>28</v>
      </c>
      <c r="AP9" s="84">
        <v>28</v>
      </c>
      <c r="AQ9" s="86">
        <v>40</v>
      </c>
      <c r="AR9" s="84">
        <v>41</v>
      </c>
      <c r="AS9" s="87"/>
      <c r="AT9" s="87"/>
      <c r="AU9" s="87"/>
      <c r="AV9" s="87"/>
      <c r="AW9" s="87"/>
    </row>
    <row r="10" spans="1:44" s="95" customFormat="1" ht="17.25" customHeight="1">
      <c r="A10" s="89">
        <v>1</v>
      </c>
      <c r="B10" s="90" t="s">
        <v>31</v>
      </c>
      <c r="C10" s="89">
        <v>15</v>
      </c>
      <c r="D10" s="89">
        <v>426</v>
      </c>
      <c r="E10" s="89">
        <v>6486</v>
      </c>
      <c r="F10" s="91">
        <f>E10/D10</f>
        <v>15.225352112676056</v>
      </c>
      <c r="G10" s="89">
        <v>4088</v>
      </c>
      <c r="H10" s="89">
        <v>652</v>
      </c>
      <c r="I10" s="89">
        <v>0</v>
      </c>
      <c r="J10" s="89">
        <v>0</v>
      </c>
      <c r="K10" s="89">
        <v>24</v>
      </c>
      <c r="L10" s="89">
        <v>40</v>
      </c>
      <c r="M10" s="89">
        <v>18</v>
      </c>
      <c r="N10" s="89">
        <v>24</v>
      </c>
      <c r="O10" s="89">
        <v>16</v>
      </c>
      <c r="P10" s="89">
        <v>16</v>
      </c>
      <c r="Q10" s="89">
        <v>0</v>
      </c>
      <c r="R10" s="89">
        <v>0</v>
      </c>
      <c r="S10" s="92"/>
      <c r="T10" s="89"/>
      <c r="U10" s="89"/>
      <c r="V10" s="93">
        <v>0</v>
      </c>
      <c r="W10" s="89">
        <v>1</v>
      </c>
      <c r="X10" s="89">
        <v>2</v>
      </c>
      <c r="Y10" s="89">
        <v>0</v>
      </c>
      <c r="Z10" s="89">
        <v>1</v>
      </c>
      <c r="AA10" s="89">
        <v>1</v>
      </c>
      <c r="AB10" s="89">
        <v>1</v>
      </c>
      <c r="AC10" s="89">
        <v>2</v>
      </c>
      <c r="AD10" s="89">
        <v>0</v>
      </c>
      <c r="AE10" s="93">
        <v>0</v>
      </c>
      <c r="AF10" s="93">
        <v>0</v>
      </c>
      <c r="AG10" s="89">
        <v>2</v>
      </c>
      <c r="AH10" s="89">
        <v>1</v>
      </c>
      <c r="AI10" s="89">
        <v>0</v>
      </c>
      <c r="AJ10" s="89">
        <v>1</v>
      </c>
      <c r="AK10" s="89">
        <v>14</v>
      </c>
      <c r="AL10" s="89">
        <v>1</v>
      </c>
      <c r="AM10" s="89">
        <v>1</v>
      </c>
      <c r="AN10" s="89">
        <v>1</v>
      </c>
      <c r="AO10" s="89">
        <v>1</v>
      </c>
      <c r="AP10" s="93">
        <v>4</v>
      </c>
      <c r="AQ10" s="92"/>
      <c r="AR10" s="94"/>
    </row>
    <row r="11" spans="1:44" s="95" customFormat="1" ht="32.25" customHeight="1">
      <c r="A11" s="96">
        <v>2</v>
      </c>
      <c r="B11" s="97" t="s">
        <v>32</v>
      </c>
      <c r="C11" s="96">
        <v>14</v>
      </c>
      <c r="D11" s="96">
        <v>370</v>
      </c>
      <c r="E11" s="96">
        <v>9041</v>
      </c>
      <c r="F11" s="98">
        <f aca="true" t="shared" si="0" ref="F11:F33">E11/D11</f>
        <v>24.435135135135134</v>
      </c>
      <c r="G11" s="96">
        <v>1390</v>
      </c>
      <c r="H11" s="96">
        <v>700</v>
      </c>
      <c r="I11" s="96"/>
      <c r="J11" s="96"/>
      <c r="K11" s="96">
        <v>40</v>
      </c>
      <c r="L11" s="96">
        <v>40</v>
      </c>
      <c r="M11" s="96">
        <v>20</v>
      </c>
      <c r="N11" s="96">
        <v>40</v>
      </c>
      <c r="O11" s="96">
        <v>14</v>
      </c>
      <c r="P11" s="96">
        <v>14</v>
      </c>
      <c r="Q11" s="96"/>
      <c r="R11" s="96"/>
      <c r="S11" s="99"/>
      <c r="T11" s="96"/>
      <c r="U11" s="96"/>
      <c r="V11" s="100"/>
      <c r="W11" s="96">
        <v>1</v>
      </c>
      <c r="X11" s="96">
        <v>1</v>
      </c>
      <c r="Y11" s="96">
        <v>1</v>
      </c>
      <c r="Z11" s="96">
        <v>1</v>
      </c>
      <c r="AA11" s="96">
        <v>1</v>
      </c>
      <c r="AB11" s="96">
        <v>1</v>
      </c>
      <c r="AC11" s="96"/>
      <c r="AD11" s="96"/>
      <c r="AE11" s="100">
        <v>1</v>
      </c>
      <c r="AF11" s="100"/>
      <c r="AG11" s="96">
        <v>1</v>
      </c>
      <c r="AH11" s="96">
        <v>1</v>
      </c>
      <c r="AI11" s="96"/>
      <c r="AJ11" s="96"/>
      <c r="AK11" s="96"/>
      <c r="AL11" s="96">
        <v>1</v>
      </c>
      <c r="AM11" s="96">
        <v>1</v>
      </c>
      <c r="AN11" s="96">
        <v>1</v>
      </c>
      <c r="AO11" s="96">
        <v>1</v>
      </c>
      <c r="AP11" s="100">
        <v>4</v>
      </c>
      <c r="AQ11" s="101" t="s">
        <v>200</v>
      </c>
      <c r="AR11" s="97" t="s">
        <v>201</v>
      </c>
    </row>
    <row r="12" spans="1:44" s="95" customFormat="1" ht="17.25" customHeight="1">
      <c r="A12" s="96">
        <v>3</v>
      </c>
      <c r="B12" s="97" t="s">
        <v>33</v>
      </c>
      <c r="C12" s="102">
        <v>11</v>
      </c>
      <c r="D12" s="102">
        <v>319</v>
      </c>
      <c r="E12" s="102">
        <v>6744</v>
      </c>
      <c r="F12" s="98">
        <f t="shared" si="0"/>
        <v>21.141065830721004</v>
      </c>
      <c r="G12" s="102">
        <v>2800</v>
      </c>
      <c r="H12" s="102">
        <v>950</v>
      </c>
      <c r="I12" s="102"/>
      <c r="J12" s="102"/>
      <c r="K12" s="102">
        <v>40</v>
      </c>
      <c r="L12" s="102"/>
      <c r="M12" s="102">
        <v>20</v>
      </c>
      <c r="N12" s="102">
        <v>20</v>
      </c>
      <c r="O12" s="102">
        <v>13</v>
      </c>
      <c r="P12" s="102">
        <v>10</v>
      </c>
      <c r="Q12" s="102">
        <v>3</v>
      </c>
      <c r="R12" s="102"/>
      <c r="S12" s="103"/>
      <c r="T12" s="102"/>
      <c r="U12" s="102"/>
      <c r="V12" s="104"/>
      <c r="W12" s="102">
        <v>1</v>
      </c>
      <c r="X12" s="102"/>
      <c r="Y12" s="102">
        <v>0</v>
      </c>
      <c r="Z12" s="102">
        <v>1</v>
      </c>
      <c r="AA12" s="102">
        <v>1</v>
      </c>
      <c r="AB12" s="102">
        <v>1</v>
      </c>
      <c r="AC12" s="102">
        <v>1</v>
      </c>
      <c r="AD12" s="102"/>
      <c r="AE12" s="104"/>
      <c r="AF12" s="104"/>
      <c r="AG12" s="102">
        <v>1</v>
      </c>
      <c r="AH12" s="102">
        <v>1</v>
      </c>
      <c r="AI12" s="102"/>
      <c r="AJ12" s="102"/>
      <c r="AK12" s="102"/>
      <c r="AL12" s="102">
        <v>1</v>
      </c>
      <c r="AM12" s="102"/>
      <c r="AN12" s="102"/>
      <c r="AO12" s="102">
        <v>1</v>
      </c>
      <c r="AP12" s="104">
        <v>9</v>
      </c>
      <c r="AQ12" s="103" t="s">
        <v>202</v>
      </c>
      <c r="AR12" s="105" t="s">
        <v>203</v>
      </c>
    </row>
    <row r="13" spans="1:44" s="95" customFormat="1" ht="17.25" customHeight="1">
      <c r="A13" s="96">
        <v>4</v>
      </c>
      <c r="B13" s="97" t="s">
        <v>34</v>
      </c>
      <c r="C13" s="96">
        <v>14</v>
      </c>
      <c r="D13" s="96">
        <v>381</v>
      </c>
      <c r="E13" s="96">
        <v>6828</v>
      </c>
      <c r="F13" s="98">
        <f t="shared" si="0"/>
        <v>17.921259842519685</v>
      </c>
      <c r="G13" s="96">
        <v>2000</v>
      </c>
      <c r="H13" s="96">
        <v>1875</v>
      </c>
      <c r="I13" s="96">
        <v>0</v>
      </c>
      <c r="J13" s="96">
        <v>0</v>
      </c>
      <c r="K13" s="96">
        <v>60</v>
      </c>
      <c r="L13" s="96">
        <v>0</v>
      </c>
      <c r="M13" s="96">
        <v>40</v>
      </c>
      <c r="N13" s="96">
        <v>50</v>
      </c>
      <c r="O13" s="96">
        <v>14</v>
      </c>
      <c r="P13" s="96">
        <v>14</v>
      </c>
      <c r="Q13" s="96">
        <v>0</v>
      </c>
      <c r="R13" s="96">
        <v>0</v>
      </c>
      <c r="S13" s="99">
        <v>0</v>
      </c>
      <c r="T13" s="96">
        <v>0</v>
      </c>
      <c r="U13" s="96">
        <v>0</v>
      </c>
      <c r="V13" s="100">
        <v>0</v>
      </c>
      <c r="W13" s="96">
        <v>1</v>
      </c>
      <c r="X13" s="96">
        <v>0</v>
      </c>
      <c r="Y13" s="96">
        <v>0</v>
      </c>
      <c r="Z13" s="96">
        <v>1</v>
      </c>
      <c r="AA13" s="96">
        <v>1</v>
      </c>
      <c r="AB13" s="96">
        <v>0</v>
      </c>
      <c r="AC13" s="96">
        <v>1</v>
      </c>
      <c r="AD13" s="96">
        <v>0</v>
      </c>
      <c r="AE13" s="100">
        <v>0</v>
      </c>
      <c r="AF13" s="100">
        <v>0</v>
      </c>
      <c r="AG13" s="96">
        <v>1</v>
      </c>
      <c r="AH13" s="96">
        <v>1</v>
      </c>
      <c r="AI13" s="96">
        <v>0</v>
      </c>
      <c r="AJ13" s="96">
        <v>0</v>
      </c>
      <c r="AK13" s="96">
        <v>0</v>
      </c>
      <c r="AL13" s="96">
        <v>1</v>
      </c>
      <c r="AM13" s="96">
        <v>1</v>
      </c>
      <c r="AN13" s="96">
        <v>1</v>
      </c>
      <c r="AO13" s="96">
        <v>1</v>
      </c>
      <c r="AP13" s="100">
        <v>4</v>
      </c>
      <c r="AQ13" s="99" t="s">
        <v>204</v>
      </c>
      <c r="AR13" s="106"/>
    </row>
    <row r="14" spans="1:44" s="95" customFormat="1" ht="17.25" customHeight="1">
      <c r="A14" s="96">
        <v>5</v>
      </c>
      <c r="B14" s="97" t="s">
        <v>35</v>
      </c>
      <c r="C14" s="96">
        <v>16</v>
      </c>
      <c r="D14" s="96">
        <v>442</v>
      </c>
      <c r="E14" s="96">
        <v>5893</v>
      </c>
      <c r="F14" s="98">
        <f t="shared" si="0"/>
        <v>13.332579185520363</v>
      </c>
      <c r="G14" s="96">
        <v>3134</v>
      </c>
      <c r="H14" s="96">
        <v>600</v>
      </c>
      <c r="I14" s="96">
        <v>0</v>
      </c>
      <c r="J14" s="96">
        <v>213</v>
      </c>
      <c r="K14" s="96">
        <v>50</v>
      </c>
      <c r="L14" s="96">
        <v>66</v>
      </c>
      <c r="M14" s="96">
        <v>24</v>
      </c>
      <c r="N14" s="96">
        <v>35</v>
      </c>
      <c r="O14" s="96">
        <v>17</v>
      </c>
      <c r="P14" s="96">
        <v>12</v>
      </c>
      <c r="Q14" s="96">
        <v>0</v>
      </c>
      <c r="R14" s="96">
        <v>1</v>
      </c>
      <c r="S14" s="99" t="s">
        <v>205</v>
      </c>
      <c r="T14" s="96">
        <v>4</v>
      </c>
      <c r="U14" s="96" t="s">
        <v>206</v>
      </c>
      <c r="V14" s="100">
        <v>5</v>
      </c>
      <c r="W14" s="96">
        <v>0</v>
      </c>
      <c r="X14" s="96">
        <v>0</v>
      </c>
      <c r="Y14" s="96">
        <v>1</v>
      </c>
      <c r="Z14" s="96">
        <v>0</v>
      </c>
      <c r="AA14" s="96">
        <v>1</v>
      </c>
      <c r="AB14" s="96">
        <v>1</v>
      </c>
      <c r="AC14" s="96">
        <v>0</v>
      </c>
      <c r="AD14" s="96">
        <v>0</v>
      </c>
      <c r="AE14" s="100">
        <v>1</v>
      </c>
      <c r="AF14" s="100">
        <v>11</v>
      </c>
      <c r="AG14" s="96">
        <v>1</v>
      </c>
      <c r="AH14" s="96">
        <v>0</v>
      </c>
      <c r="AI14" s="96">
        <v>0</v>
      </c>
      <c r="AJ14" s="96">
        <v>1</v>
      </c>
      <c r="AK14" s="96">
        <v>16</v>
      </c>
      <c r="AL14" s="96">
        <v>1</v>
      </c>
      <c r="AM14" s="96">
        <v>0</v>
      </c>
      <c r="AN14" s="96">
        <v>0</v>
      </c>
      <c r="AO14" s="96">
        <v>1</v>
      </c>
      <c r="AP14" s="100">
        <v>9</v>
      </c>
      <c r="AQ14" s="99"/>
      <c r="AR14" s="106"/>
    </row>
    <row r="15" spans="1:44" s="95" customFormat="1" ht="17.25" customHeight="1">
      <c r="A15" s="96">
        <v>6</v>
      </c>
      <c r="B15" s="97" t="s">
        <v>36</v>
      </c>
      <c r="C15" s="96">
        <v>13</v>
      </c>
      <c r="D15" s="96">
        <v>328</v>
      </c>
      <c r="E15" s="96">
        <v>3080</v>
      </c>
      <c r="F15" s="98">
        <f t="shared" si="0"/>
        <v>9.390243902439025</v>
      </c>
      <c r="G15" s="96">
        <v>986</v>
      </c>
      <c r="H15" s="96">
        <v>2242</v>
      </c>
      <c r="I15" s="96">
        <v>0</v>
      </c>
      <c r="J15" s="96">
        <v>0</v>
      </c>
      <c r="K15" s="96">
        <v>35</v>
      </c>
      <c r="L15" s="96">
        <v>35</v>
      </c>
      <c r="M15" s="96">
        <v>40</v>
      </c>
      <c r="N15" s="96">
        <v>40</v>
      </c>
      <c r="O15" s="96">
        <v>13</v>
      </c>
      <c r="P15" s="96">
        <v>13</v>
      </c>
      <c r="Q15" s="96">
        <v>0</v>
      </c>
      <c r="R15" s="96">
        <v>0</v>
      </c>
      <c r="S15" s="99">
        <v>0</v>
      </c>
      <c r="T15" s="96">
        <v>0</v>
      </c>
      <c r="U15" s="96"/>
      <c r="V15" s="100"/>
      <c r="W15" s="96">
        <v>1</v>
      </c>
      <c r="X15" s="96">
        <v>2</v>
      </c>
      <c r="Y15" s="96"/>
      <c r="Z15" s="96">
        <v>1</v>
      </c>
      <c r="AA15" s="96">
        <v>1</v>
      </c>
      <c r="AB15" s="96">
        <v>1</v>
      </c>
      <c r="AC15" s="96"/>
      <c r="AD15" s="96">
        <v>2</v>
      </c>
      <c r="AE15" s="100">
        <v>3</v>
      </c>
      <c r="AF15" s="100">
        <v>13</v>
      </c>
      <c r="AG15" s="96">
        <v>1</v>
      </c>
      <c r="AH15" s="96">
        <v>1</v>
      </c>
      <c r="AI15" s="96"/>
      <c r="AJ15" s="96">
        <v>1</v>
      </c>
      <c r="AK15" s="96">
        <v>16</v>
      </c>
      <c r="AL15" s="96">
        <v>1</v>
      </c>
      <c r="AM15" s="96">
        <v>1</v>
      </c>
      <c r="AN15" s="96">
        <v>1</v>
      </c>
      <c r="AO15" s="96">
        <v>1</v>
      </c>
      <c r="AP15" s="100">
        <v>4</v>
      </c>
      <c r="AQ15" s="99"/>
      <c r="AR15" s="106" t="s">
        <v>207</v>
      </c>
    </row>
    <row r="16" spans="1:44" s="95" customFormat="1" ht="17.25" customHeight="1">
      <c r="A16" s="96">
        <v>7</v>
      </c>
      <c r="B16" s="97" t="s">
        <v>37</v>
      </c>
      <c r="C16" s="96">
        <v>13</v>
      </c>
      <c r="D16" s="96">
        <v>394</v>
      </c>
      <c r="E16" s="96">
        <v>5300</v>
      </c>
      <c r="F16" s="98">
        <f t="shared" si="0"/>
        <v>13.451776649746193</v>
      </c>
      <c r="G16" s="96">
        <v>2230</v>
      </c>
      <c r="H16" s="96">
        <v>915</v>
      </c>
      <c r="I16" s="96"/>
      <c r="J16" s="96">
        <v>36</v>
      </c>
      <c r="K16" s="96">
        <v>1</v>
      </c>
      <c r="L16" s="96"/>
      <c r="M16" s="96">
        <v>2</v>
      </c>
      <c r="N16" s="96">
        <v>2</v>
      </c>
      <c r="O16" s="96">
        <v>13</v>
      </c>
      <c r="P16" s="96">
        <v>13</v>
      </c>
      <c r="Q16" s="96"/>
      <c r="R16" s="96"/>
      <c r="S16" s="99"/>
      <c r="T16" s="96"/>
      <c r="U16" s="96"/>
      <c r="V16" s="100"/>
      <c r="W16" s="96">
        <v>1</v>
      </c>
      <c r="X16" s="96">
        <v>1</v>
      </c>
      <c r="Y16" s="96">
        <v>0</v>
      </c>
      <c r="Z16" s="96">
        <v>1</v>
      </c>
      <c r="AA16" s="96">
        <v>1</v>
      </c>
      <c r="AB16" s="96"/>
      <c r="AC16" s="96">
        <v>1</v>
      </c>
      <c r="AD16" s="96">
        <v>2</v>
      </c>
      <c r="AE16" s="100">
        <v>1</v>
      </c>
      <c r="AF16" s="100">
        <v>13</v>
      </c>
      <c r="AG16" s="96">
        <v>1</v>
      </c>
      <c r="AH16" s="96"/>
      <c r="AI16" s="96"/>
      <c r="AJ16" s="96">
        <v>1</v>
      </c>
      <c r="AK16" s="96">
        <v>17</v>
      </c>
      <c r="AL16" s="96">
        <v>1</v>
      </c>
      <c r="AM16" s="96">
        <v>1</v>
      </c>
      <c r="AN16" s="96">
        <v>1</v>
      </c>
      <c r="AO16" s="96">
        <v>1</v>
      </c>
      <c r="AP16" s="100">
        <v>4</v>
      </c>
      <c r="AQ16" s="99"/>
      <c r="AR16" s="106"/>
    </row>
    <row r="17" spans="1:44" s="95" customFormat="1" ht="40.5" customHeight="1">
      <c r="A17" s="96">
        <v>8</v>
      </c>
      <c r="B17" s="97" t="s">
        <v>38</v>
      </c>
      <c r="C17" s="107">
        <v>22</v>
      </c>
      <c r="D17" s="107">
        <v>730</v>
      </c>
      <c r="E17" s="107">
        <v>12678</v>
      </c>
      <c r="F17" s="98">
        <f t="shared" si="0"/>
        <v>17.367123287671234</v>
      </c>
      <c r="G17" s="107">
        <v>4352</v>
      </c>
      <c r="H17" s="107">
        <v>6400</v>
      </c>
      <c r="I17" s="107"/>
      <c r="J17" s="107">
        <v>45</v>
      </c>
      <c r="K17" s="108">
        <v>169</v>
      </c>
      <c r="L17" s="107">
        <v>70</v>
      </c>
      <c r="M17" s="107" t="s">
        <v>208</v>
      </c>
      <c r="N17" s="107" t="s">
        <v>209</v>
      </c>
      <c r="O17" s="107">
        <v>22</v>
      </c>
      <c r="P17" s="107">
        <v>22</v>
      </c>
      <c r="Q17" s="107"/>
      <c r="R17" s="107"/>
      <c r="S17" s="109"/>
      <c r="T17" s="107"/>
      <c r="U17" s="107"/>
      <c r="V17" s="110">
        <v>2</v>
      </c>
      <c r="W17" s="107">
        <v>1</v>
      </c>
      <c r="X17" s="107"/>
      <c r="Y17" s="107"/>
      <c r="Z17" s="107">
        <v>1</v>
      </c>
      <c r="AA17" s="107">
        <v>1</v>
      </c>
      <c r="AB17" s="107">
        <v>1</v>
      </c>
      <c r="AC17" s="107"/>
      <c r="AD17" s="107"/>
      <c r="AE17" s="110"/>
      <c r="AF17" s="110"/>
      <c r="AG17" s="107">
        <v>1</v>
      </c>
      <c r="AH17" s="107">
        <v>1</v>
      </c>
      <c r="AI17" s="107"/>
      <c r="AJ17" s="107">
        <v>1</v>
      </c>
      <c r="AK17" s="107">
        <v>25</v>
      </c>
      <c r="AL17" s="107">
        <v>1</v>
      </c>
      <c r="AM17" s="107">
        <v>1</v>
      </c>
      <c r="AN17" s="107">
        <v>1</v>
      </c>
      <c r="AO17" s="107">
        <v>1</v>
      </c>
      <c r="AP17" s="110">
        <v>7</v>
      </c>
      <c r="AQ17" s="97" t="s">
        <v>210</v>
      </c>
      <c r="AR17" s="106"/>
    </row>
    <row r="18" spans="1:44" s="95" customFormat="1" ht="17.25" customHeight="1">
      <c r="A18" s="96">
        <v>9</v>
      </c>
      <c r="B18" s="97" t="s">
        <v>39</v>
      </c>
      <c r="C18" s="96">
        <v>18</v>
      </c>
      <c r="D18" s="96">
        <v>536</v>
      </c>
      <c r="E18" s="96">
        <v>7500</v>
      </c>
      <c r="F18" s="98">
        <f t="shared" si="0"/>
        <v>13.992537313432836</v>
      </c>
      <c r="G18" s="96">
        <v>2398</v>
      </c>
      <c r="H18" s="96">
        <v>1440</v>
      </c>
      <c r="I18" s="96">
        <v>700</v>
      </c>
      <c r="J18" s="96"/>
      <c r="K18" s="96">
        <v>30</v>
      </c>
      <c r="L18" s="96">
        <v>200</v>
      </c>
      <c r="M18" s="96">
        <v>8</v>
      </c>
      <c r="N18" s="96">
        <v>40</v>
      </c>
      <c r="O18" s="96">
        <v>18</v>
      </c>
      <c r="P18" s="96">
        <v>18</v>
      </c>
      <c r="Q18" s="96">
        <v>0</v>
      </c>
      <c r="R18" s="96">
        <v>0</v>
      </c>
      <c r="S18" s="99">
        <v>0</v>
      </c>
      <c r="T18" s="96">
        <v>0</v>
      </c>
      <c r="U18" s="96">
        <v>0</v>
      </c>
      <c r="V18" s="100">
        <v>0</v>
      </c>
      <c r="W18" s="96">
        <v>1</v>
      </c>
      <c r="X18" s="96">
        <v>2</v>
      </c>
      <c r="Y18" s="96"/>
      <c r="Z18" s="96">
        <v>1</v>
      </c>
      <c r="AA18" s="96">
        <v>1</v>
      </c>
      <c r="AB18" s="96"/>
      <c r="AC18" s="96">
        <v>1</v>
      </c>
      <c r="AD18" s="96">
        <v>1</v>
      </c>
      <c r="AE18" s="100">
        <v>1</v>
      </c>
      <c r="AF18" s="100">
        <v>18</v>
      </c>
      <c r="AG18" s="96">
        <v>1</v>
      </c>
      <c r="AH18" s="96">
        <v>1</v>
      </c>
      <c r="AI18" s="96">
        <v>0</v>
      </c>
      <c r="AJ18" s="96">
        <v>1</v>
      </c>
      <c r="AK18" s="96">
        <v>15</v>
      </c>
      <c r="AL18" s="96">
        <v>1</v>
      </c>
      <c r="AM18" s="96">
        <v>1</v>
      </c>
      <c r="AN18" s="96">
        <v>1</v>
      </c>
      <c r="AO18" s="96">
        <v>1</v>
      </c>
      <c r="AP18" s="100">
        <v>3</v>
      </c>
      <c r="AQ18" s="99"/>
      <c r="AR18" s="106" t="s">
        <v>211</v>
      </c>
    </row>
    <row r="19" spans="1:44" s="95" customFormat="1" ht="17.25" customHeight="1">
      <c r="A19" s="96">
        <v>10</v>
      </c>
      <c r="B19" s="97" t="s">
        <v>40</v>
      </c>
      <c r="C19" s="96">
        <v>17</v>
      </c>
      <c r="D19" s="96">
        <v>504</v>
      </c>
      <c r="E19" s="96">
        <v>6130</v>
      </c>
      <c r="F19" s="98">
        <f t="shared" si="0"/>
        <v>12.162698412698413</v>
      </c>
      <c r="G19" s="96">
        <v>230</v>
      </c>
      <c r="H19" s="96">
        <v>850</v>
      </c>
      <c r="I19" s="96"/>
      <c r="J19" s="96">
        <v>22</v>
      </c>
      <c r="K19" s="96">
        <v>12</v>
      </c>
      <c r="L19" s="96">
        <v>32</v>
      </c>
      <c r="M19" s="96">
        <v>6</v>
      </c>
      <c r="N19" s="96">
        <v>12</v>
      </c>
      <c r="O19" s="96">
        <v>17</v>
      </c>
      <c r="P19" s="96">
        <v>17</v>
      </c>
      <c r="Q19" s="96"/>
      <c r="R19" s="96"/>
      <c r="S19" s="99"/>
      <c r="T19" s="96"/>
      <c r="U19" s="96"/>
      <c r="V19" s="100"/>
      <c r="W19" s="96">
        <v>1</v>
      </c>
      <c r="X19" s="96">
        <v>2</v>
      </c>
      <c r="Y19" s="96">
        <v>1</v>
      </c>
      <c r="Z19" s="96">
        <v>1</v>
      </c>
      <c r="AA19" s="96">
        <v>1</v>
      </c>
      <c r="AB19" s="96"/>
      <c r="AC19" s="96"/>
      <c r="AD19" s="96"/>
      <c r="AE19" s="100"/>
      <c r="AF19" s="100">
        <v>1</v>
      </c>
      <c r="AG19" s="96">
        <v>1</v>
      </c>
      <c r="AH19" s="96">
        <v>1</v>
      </c>
      <c r="AI19" s="96">
        <v>1</v>
      </c>
      <c r="AJ19" s="96">
        <v>1</v>
      </c>
      <c r="AK19" s="96">
        <v>10</v>
      </c>
      <c r="AL19" s="96">
        <v>1</v>
      </c>
      <c r="AM19" s="96">
        <v>1</v>
      </c>
      <c r="AN19" s="96">
        <v>1</v>
      </c>
      <c r="AO19" s="96">
        <v>1</v>
      </c>
      <c r="AP19" s="100">
        <v>3</v>
      </c>
      <c r="AQ19" s="99"/>
      <c r="AR19" s="106"/>
    </row>
    <row r="20" spans="1:44" s="95" customFormat="1" ht="32.25" customHeight="1">
      <c r="A20" s="96">
        <v>11</v>
      </c>
      <c r="B20" s="97" t="s">
        <v>42</v>
      </c>
      <c r="C20" s="96">
        <v>16</v>
      </c>
      <c r="D20" s="96">
        <v>476</v>
      </c>
      <c r="E20" s="96">
        <v>9265</v>
      </c>
      <c r="F20" s="98">
        <f t="shared" si="0"/>
        <v>19.464285714285715</v>
      </c>
      <c r="G20" s="96">
        <v>1776</v>
      </c>
      <c r="H20" s="96">
        <v>1844</v>
      </c>
      <c r="I20" s="96">
        <v>338</v>
      </c>
      <c r="J20" s="96">
        <v>90</v>
      </c>
      <c r="K20" s="96">
        <v>77</v>
      </c>
      <c r="L20" s="96">
        <v>141</v>
      </c>
      <c r="M20" s="96">
        <v>5</v>
      </c>
      <c r="N20" s="96">
        <v>30</v>
      </c>
      <c r="O20" s="96">
        <v>16</v>
      </c>
      <c r="P20" s="96">
        <v>16</v>
      </c>
      <c r="Q20" s="96">
        <v>0</v>
      </c>
      <c r="R20" s="96">
        <v>0</v>
      </c>
      <c r="S20" s="99">
        <v>0</v>
      </c>
      <c r="T20" s="96">
        <v>0</v>
      </c>
      <c r="U20" s="96">
        <v>0</v>
      </c>
      <c r="V20" s="100">
        <v>0</v>
      </c>
      <c r="W20" s="96">
        <v>1</v>
      </c>
      <c r="X20" s="96">
        <v>1</v>
      </c>
      <c r="Y20" s="96">
        <v>0</v>
      </c>
      <c r="Z20" s="96">
        <v>1</v>
      </c>
      <c r="AA20" s="96">
        <v>1</v>
      </c>
      <c r="AB20" s="96">
        <v>1</v>
      </c>
      <c r="AC20" s="96">
        <v>1</v>
      </c>
      <c r="AD20" s="96">
        <v>0</v>
      </c>
      <c r="AE20" s="100">
        <v>0</v>
      </c>
      <c r="AF20" s="100">
        <v>16</v>
      </c>
      <c r="AG20" s="96">
        <v>1</v>
      </c>
      <c r="AH20" s="96">
        <v>1</v>
      </c>
      <c r="AI20" s="96">
        <v>0</v>
      </c>
      <c r="AJ20" s="96">
        <v>1</v>
      </c>
      <c r="AK20" s="96">
        <v>18</v>
      </c>
      <c r="AL20" s="96">
        <v>1</v>
      </c>
      <c r="AM20" s="96">
        <v>1</v>
      </c>
      <c r="AN20" s="96">
        <v>1</v>
      </c>
      <c r="AO20" s="96">
        <v>1</v>
      </c>
      <c r="AP20" s="100">
        <v>3</v>
      </c>
      <c r="AQ20" s="111" t="s">
        <v>212</v>
      </c>
      <c r="AR20" s="112" t="s">
        <v>213</v>
      </c>
    </row>
    <row r="21" spans="1:44" s="95" customFormat="1" ht="17.25" customHeight="1">
      <c r="A21" s="96">
        <v>12</v>
      </c>
      <c r="B21" s="97" t="s">
        <v>41</v>
      </c>
      <c r="C21" s="96">
        <v>28</v>
      </c>
      <c r="D21" s="96">
        <v>852</v>
      </c>
      <c r="E21" s="96">
        <v>7976</v>
      </c>
      <c r="F21" s="98">
        <f t="shared" si="0"/>
        <v>9.36150234741784</v>
      </c>
      <c r="G21" s="96">
        <v>4500</v>
      </c>
      <c r="H21" s="96">
        <v>650</v>
      </c>
      <c r="I21" s="96"/>
      <c r="J21" s="96"/>
      <c r="K21" s="96">
        <v>257</v>
      </c>
      <c r="L21" s="96">
        <v>250</v>
      </c>
      <c r="M21" s="96">
        <v>18</v>
      </c>
      <c r="N21" s="96">
        <v>72</v>
      </c>
      <c r="O21" s="96">
        <v>28</v>
      </c>
      <c r="P21" s="96">
        <v>28</v>
      </c>
      <c r="Q21" s="96"/>
      <c r="R21" s="96"/>
      <c r="S21" s="99"/>
      <c r="T21" s="96"/>
      <c r="U21" s="96"/>
      <c r="V21" s="100"/>
      <c r="W21" s="96">
        <v>1</v>
      </c>
      <c r="X21" s="96">
        <v>3</v>
      </c>
      <c r="Y21" s="96">
        <v>0</v>
      </c>
      <c r="Z21" s="96">
        <v>1</v>
      </c>
      <c r="AA21" s="96">
        <v>1</v>
      </c>
      <c r="AB21" s="96">
        <v>1</v>
      </c>
      <c r="AC21" s="96">
        <v>1</v>
      </c>
      <c r="AD21" s="113">
        <v>1</v>
      </c>
      <c r="AE21" s="100"/>
      <c r="AF21" s="100">
        <v>28</v>
      </c>
      <c r="AG21" s="96">
        <v>1</v>
      </c>
      <c r="AH21" s="96"/>
      <c r="AI21" s="96">
        <v>1</v>
      </c>
      <c r="AJ21" s="96"/>
      <c r="AK21" s="96"/>
      <c r="AL21" s="96">
        <v>1</v>
      </c>
      <c r="AM21" s="96">
        <v>1</v>
      </c>
      <c r="AN21" s="96">
        <v>1</v>
      </c>
      <c r="AO21" s="96">
        <v>1</v>
      </c>
      <c r="AP21" s="100">
        <v>2</v>
      </c>
      <c r="AQ21" s="99"/>
      <c r="AR21" s="106"/>
    </row>
    <row r="22" spans="1:44" s="95" customFormat="1" ht="33" customHeight="1">
      <c r="A22" s="96">
        <v>13</v>
      </c>
      <c r="B22" s="97" t="s">
        <v>43</v>
      </c>
      <c r="C22" s="96">
        <v>10</v>
      </c>
      <c r="D22" s="96">
        <v>229</v>
      </c>
      <c r="E22" s="96">
        <v>5320</v>
      </c>
      <c r="F22" s="98">
        <f t="shared" si="0"/>
        <v>23.231441048034934</v>
      </c>
      <c r="G22" s="96">
        <v>3520</v>
      </c>
      <c r="H22" s="96">
        <v>538</v>
      </c>
      <c r="I22" s="96">
        <v>0</v>
      </c>
      <c r="J22" s="96">
        <v>0</v>
      </c>
      <c r="K22" s="96">
        <v>50</v>
      </c>
      <c r="L22" s="96">
        <v>0</v>
      </c>
      <c r="M22" s="96">
        <v>20</v>
      </c>
      <c r="N22" s="96">
        <v>35</v>
      </c>
      <c r="O22" s="96">
        <v>10</v>
      </c>
      <c r="P22" s="96">
        <v>10</v>
      </c>
      <c r="Q22" s="96"/>
      <c r="R22" s="96"/>
      <c r="S22" s="99"/>
      <c r="T22" s="96"/>
      <c r="U22" s="96"/>
      <c r="V22" s="100"/>
      <c r="W22" s="96">
        <v>1</v>
      </c>
      <c r="X22" s="96">
        <v>2</v>
      </c>
      <c r="Y22" s="96">
        <v>1</v>
      </c>
      <c r="Z22" s="96">
        <v>1</v>
      </c>
      <c r="AA22" s="96">
        <v>1</v>
      </c>
      <c r="AB22" s="96"/>
      <c r="AC22" s="96">
        <v>1</v>
      </c>
      <c r="AD22" s="96">
        <v>1</v>
      </c>
      <c r="AE22" s="96"/>
      <c r="AF22" s="96">
        <v>8</v>
      </c>
      <c r="AG22" s="96">
        <v>1</v>
      </c>
      <c r="AH22" s="96">
        <v>1</v>
      </c>
      <c r="AI22" s="96"/>
      <c r="AJ22" s="96"/>
      <c r="AK22" s="96"/>
      <c r="AL22" s="96">
        <v>1</v>
      </c>
      <c r="AM22" s="96">
        <v>1</v>
      </c>
      <c r="AN22" s="96">
        <v>1</v>
      </c>
      <c r="AO22" s="96">
        <v>1</v>
      </c>
      <c r="AP22" s="100">
        <v>2</v>
      </c>
      <c r="AQ22" s="97" t="s">
        <v>214</v>
      </c>
      <c r="AR22" s="106"/>
    </row>
    <row r="23" spans="1:44" s="95" customFormat="1" ht="45" customHeight="1">
      <c r="A23" s="96">
        <v>14</v>
      </c>
      <c r="B23" s="97" t="s">
        <v>44</v>
      </c>
      <c r="C23" s="96">
        <v>14</v>
      </c>
      <c r="D23" s="96">
        <v>382</v>
      </c>
      <c r="E23" s="96">
        <v>6800</v>
      </c>
      <c r="F23" s="98">
        <f t="shared" si="0"/>
        <v>17.801047120418847</v>
      </c>
      <c r="G23" s="96">
        <v>2250</v>
      </c>
      <c r="H23" s="96">
        <v>1500</v>
      </c>
      <c r="I23" s="96">
        <v>0</v>
      </c>
      <c r="J23" s="96">
        <v>81</v>
      </c>
      <c r="K23" s="96">
        <v>45</v>
      </c>
      <c r="L23" s="96"/>
      <c r="M23" s="96">
        <v>18</v>
      </c>
      <c r="N23" s="96">
        <v>25</v>
      </c>
      <c r="O23" s="96">
        <v>14</v>
      </c>
      <c r="P23" s="96">
        <v>14</v>
      </c>
      <c r="Q23" s="96">
        <v>0</v>
      </c>
      <c r="R23" s="96">
        <v>0</v>
      </c>
      <c r="S23" s="99">
        <v>0</v>
      </c>
      <c r="T23" s="96">
        <v>0</v>
      </c>
      <c r="U23" s="96">
        <v>0</v>
      </c>
      <c r="V23" s="100">
        <v>0</v>
      </c>
      <c r="W23" s="96">
        <v>1</v>
      </c>
      <c r="X23" s="96">
        <v>1</v>
      </c>
      <c r="Y23" s="96">
        <v>1</v>
      </c>
      <c r="Z23" s="96">
        <v>1</v>
      </c>
      <c r="AA23" s="96">
        <v>1</v>
      </c>
      <c r="AB23" s="96"/>
      <c r="AC23" s="96">
        <v>1</v>
      </c>
      <c r="AD23" s="96">
        <v>1</v>
      </c>
      <c r="AE23" s="100"/>
      <c r="AF23" s="100"/>
      <c r="AG23" s="96">
        <v>1</v>
      </c>
      <c r="AH23" s="96">
        <v>1</v>
      </c>
      <c r="AI23" s="96"/>
      <c r="AJ23" s="96">
        <v>1</v>
      </c>
      <c r="AK23" s="96">
        <v>16</v>
      </c>
      <c r="AL23" s="96">
        <v>1</v>
      </c>
      <c r="AM23" s="96">
        <v>1</v>
      </c>
      <c r="AN23" s="96">
        <v>1</v>
      </c>
      <c r="AO23" s="96">
        <v>1</v>
      </c>
      <c r="AP23" s="100">
        <v>2</v>
      </c>
      <c r="AQ23" s="111" t="s">
        <v>215</v>
      </c>
      <c r="AR23" s="106"/>
    </row>
    <row r="24" spans="1:44" s="95" customFormat="1" ht="17.25" customHeight="1">
      <c r="A24" s="96">
        <v>15</v>
      </c>
      <c r="B24" s="97" t="s">
        <v>45</v>
      </c>
      <c r="C24" s="96">
        <v>10</v>
      </c>
      <c r="D24" s="96">
        <v>267</v>
      </c>
      <c r="E24" s="96">
        <v>4931</v>
      </c>
      <c r="F24" s="98">
        <f t="shared" si="0"/>
        <v>18.46816479400749</v>
      </c>
      <c r="G24" s="96">
        <v>1722</v>
      </c>
      <c r="H24" s="96">
        <v>788</v>
      </c>
      <c r="I24" s="96">
        <v>382.4</v>
      </c>
      <c r="J24" s="96">
        <v>25.6</v>
      </c>
      <c r="K24" s="96">
        <v>46</v>
      </c>
      <c r="L24" s="96">
        <v>30</v>
      </c>
      <c r="M24" s="96">
        <v>7</v>
      </c>
      <c r="N24" s="96">
        <v>18</v>
      </c>
      <c r="O24" s="96">
        <v>10</v>
      </c>
      <c r="P24" s="96">
        <v>10</v>
      </c>
      <c r="Q24" s="96">
        <v>0</v>
      </c>
      <c r="R24" s="96">
        <v>1</v>
      </c>
      <c r="S24" s="99" t="s">
        <v>216</v>
      </c>
      <c r="T24" s="96"/>
      <c r="U24" s="96"/>
      <c r="V24" s="100">
        <v>1</v>
      </c>
      <c r="W24" s="96">
        <v>1</v>
      </c>
      <c r="X24" s="96">
        <v>3</v>
      </c>
      <c r="Y24" s="96">
        <v>0</v>
      </c>
      <c r="Z24" s="96">
        <v>1</v>
      </c>
      <c r="AA24" s="96">
        <v>1</v>
      </c>
      <c r="AB24" s="96">
        <v>0</v>
      </c>
      <c r="AC24" s="96">
        <v>1</v>
      </c>
      <c r="AD24" s="96">
        <v>0</v>
      </c>
      <c r="AE24" s="100">
        <v>1</v>
      </c>
      <c r="AF24" s="100">
        <v>10</v>
      </c>
      <c r="AG24" s="96">
        <v>10</v>
      </c>
      <c r="AH24" s="96">
        <v>1</v>
      </c>
      <c r="AI24" s="96">
        <v>1</v>
      </c>
      <c r="AJ24" s="96">
        <v>1</v>
      </c>
      <c r="AK24" s="96">
        <v>15</v>
      </c>
      <c r="AL24" s="96">
        <v>1</v>
      </c>
      <c r="AM24" s="96">
        <v>1</v>
      </c>
      <c r="AN24" s="96">
        <v>1</v>
      </c>
      <c r="AO24" s="96">
        <v>1</v>
      </c>
      <c r="AP24" s="100">
        <v>2</v>
      </c>
      <c r="AQ24" s="99" t="s">
        <v>217</v>
      </c>
      <c r="AR24" s="97" t="s">
        <v>218</v>
      </c>
    </row>
    <row r="25" spans="1:44" s="95" customFormat="1" ht="17.25" customHeight="1">
      <c r="A25" s="96">
        <v>16</v>
      </c>
      <c r="B25" s="97" t="s">
        <v>46</v>
      </c>
      <c r="C25" s="96">
        <v>15</v>
      </c>
      <c r="D25" s="96">
        <v>470</v>
      </c>
      <c r="E25" s="96">
        <v>6116</v>
      </c>
      <c r="F25" s="98">
        <f t="shared" si="0"/>
        <v>13.012765957446808</v>
      </c>
      <c r="G25" s="96">
        <v>3675</v>
      </c>
      <c r="H25" s="96">
        <v>1000</v>
      </c>
      <c r="I25" s="96"/>
      <c r="J25" s="96">
        <v>90</v>
      </c>
      <c r="K25" s="96">
        <v>50</v>
      </c>
      <c r="L25" s="96">
        <v>0</v>
      </c>
      <c r="M25" s="96">
        <v>36</v>
      </c>
      <c r="N25" s="96">
        <v>80</v>
      </c>
      <c r="O25" s="96">
        <v>15</v>
      </c>
      <c r="P25" s="96">
        <v>15</v>
      </c>
      <c r="Q25" s="96">
        <v>0</v>
      </c>
      <c r="R25" s="96">
        <v>0</v>
      </c>
      <c r="S25" s="99">
        <v>0</v>
      </c>
      <c r="T25" s="96">
        <v>0</v>
      </c>
      <c r="U25" s="96">
        <v>0</v>
      </c>
      <c r="V25" s="100">
        <v>0</v>
      </c>
      <c r="W25" s="96">
        <v>1</v>
      </c>
      <c r="X25" s="96">
        <v>1</v>
      </c>
      <c r="Y25" s="96">
        <v>0</v>
      </c>
      <c r="Z25" s="96">
        <v>1</v>
      </c>
      <c r="AA25" s="96">
        <v>1</v>
      </c>
      <c r="AB25" s="96"/>
      <c r="AC25" s="96">
        <v>0</v>
      </c>
      <c r="AD25" s="96">
        <v>1</v>
      </c>
      <c r="AE25" s="100">
        <v>1</v>
      </c>
      <c r="AF25" s="100">
        <v>15</v>
      </c>
      <c r="AG25" s="96">
        <v>1</v>
      </c>
      <c r="AH25" s="96">
        <v>1</v>
      </c>
      <c r="AI25" s="96"/>
      <c r="AJ25" s="96">
        <v>1</v>
      </c>
      <c r="AK25" s="96">
        <v>15</v>
      </c>
      <c r="AL25" s="96">
        <v>1</v>
      </c>
      <c r="AM25" s="96">
        <v>1</v>
      </c>
      <c r="AN25" s="96">
        <v>0</v>
      </c>
      <c r="AO25" s="96">
        <v>1</v>
      </c>
      <c r="AP25" s="100">
        <v>4</v>
      </c>
      <c r="AQ25" s="99"/>
      <c r="AR25" s="106"/>
    </row>
    <row r="26" spans="1:44" s="95" customFormat="1" ht="26.25" customHeight="1">
      <c r="A26" s="96">
        <v>17</v>
      </c>
      <c r="B26" s="97" t="s">
        <v>48</v>
      </c>
      <c r="C26" s="96">
        <v>10</v>
      </c>
      <c r="D26" s="96">
        <v>293</v>
      </c>
      <c r="E26" s="96">
        <v>4040</v>
      </c>
      <c r="F26" s="98">
        <f t="shared" si="0"/>
        <v>13.788395904436861</v>
      </c>
      <c r="G26" s="96">
        <v>1600</v>
      </c>
      <c r="H26" s="96">
        <v>1200</v>
      </c>
      <c r="I26" s="96">
        <v>0</v>
      </c>
      <c r="J26" s="96">
        <v>0</v>
      </c>
      <c r="K26" s="96">
        <v>20</v>
      </c>
      <c r="L26" s="96">
        <v>20</v>
      </c>
      <c r="M26" s="96">
        <v>15</v>
      </c>
      <c r="N26" s="96">
        <v>20</v>
      </c>
      <c r="O26" s="96">
        <v>10</v>
      </c>
      <c r="P26" s="96">
        <v>10</v>
      </c>
      <c r="Q26" s="96">
        <v>0</v>
      </c>
      <c r="R26" s="96">
        <v>0</v>
      </c>
      <c r="S26" s="99">
        <v>0</v>
      </c>
      <c r="T26" s="96">
        <v>0</v>
      </c>
      <c r="U26" s="96">
        <v>0</v>
      </c>
      <c r="V26" s="100">
        <v>0</v>
      </c>
      <c r="W26" s="96">
        <v>1</v>
      </c>
      <c r="X26" s="96">
        <v>3</v>
      </c>
      <c r="Y26" s="96">
        <v>1</v>
      </c>
      <c r="Z26" s="96">
        <v>1</v>
      </c>
      <c r="AA26" s="96">
        <v>1</v>
      </c>
      <c r="AB26" s="96">
        <v>0</v>
      </c>
      <c r="AC26" s="96">
        <v>1</v>
      </c>
      <c r="AD26" s="96">
        <v>0</v>
      </c>
      <c r="AE26" s="100">
        <v>1</v>
      </c>
      <c r="AF26" s="100">
        <v>0</v>
      </c>
      <c r="AG26" s="96">
        <v>1</v>
      </c>
      <c r="AH26" s="96">
        <v>1</v>
      </c>
      <c r="AI26" s="96">
        <v>0</v>
      </c>
      <c r="AJ26" s="96">
        <v>1</v>
      </c>
      <c r="AK26" s="96">
        <v>20</v>
      </c>
      <c r="AL26" s="96">
        <v>1</v>
      </c>
      <c r="AM26" s="96">
        <v>1</v>
      </c>
      <c r="AN26" s="96">
        <v>1</v>
      </c>
      <c r="AO26" s="96">
        <v>1</v>
      </c>
      <c r="AP26" s="100">
        <v>3</v>
      </c>
      <c r="AQ26" s="99" t="s">
        <v>219</v>
      </c>
      <c r="AR26" s="112" t="s">
        <v>220</v>
      </c>
    </row>
    <row r="27" spans="1:44" s="95" customFormat="1" ht="17.25" customHeight="1">
      <c r="A27" s="96">
        <v>18</v>
      </c>
      <c r="B27" s="97" t="s">
        <v>47</v>
      </c>
      <c r="C27" s="96">
        <v>38</v>
      </c>
      <c r="D27" s="96">
        <v>1280</v>
      </c>
      <c r="E27" s="96">
        <v>9621</v>
      </c>
      <c r="F27" s="98">
        <f t="shared" si="0"/>
        <v>7.51640625</v>
      </c>
      <c r="G27" s="96">
        <v>2723</v>
      </c>
      <c r="H27" s="96">
        <v>4450</v>
      </c>
      <c r="I27" s="96">
        <v>0</v>
      </c>
      <c r="J27" s="96">
        <v>0</v>
      </c>
      <c r="K27" s="96">
        <v>173</v>
      </c>
      <c r="L27" s="96">
        <v>0</v>
      </c>
      <c r="M27" s="96">
        <v>18</v>
      </c>
      <c r="N27" s="96">
        <v>60</v>
      </c>
      <c r="O27" s="96">
        <v>38</v>
      </c>
      <c r="P27" s="96">
        <v>38</v>
      </c>
      <c r="Q27" s="96">
        <v>0</v>
      </c>
      <c r="R27" s="96">
        <v>2</v>
      </c>
      <c r="S27" s="99" t="s">
        <v>221</v>
      </c>
      <c r="T27" s="96"/>
      <c r="U27" s="96"/>
      <c r="V27" s="100"/>
      <c r="W27" s="96">
        <v>1</v>
      </c>
      <c r="X27" s="96"/>
      <c r="Y27" s="96"/>
      <c r="Z27" s="96">
        <v>1</v>
      </c>
      <c r="AA27" s="96">
        <v>1</v>
      </c>
      <c r="AB27" s="96">
        <v>1</v>
      </c>
      <c r="AC27" s="96"/>
      <c r="AD27" s="96">
        <v>1</v>
      </c>
      <c r="AE27" s="100">
        <v>1</v>
      </c>
      <c r="AF27" s="100">
        <v>38</v>
      </c>
      <c r="AG27" s="96">
        <v>1</v>
      </c>
      <c r="AH27" s="96">
        <v>1</v>
      </c>
      <c r="AI27" s="96">
        <v>1</v>
      </c>
      <c r="AJ27" s="96">
        <v>1</v>
      </c>
      <c r="AK27" s="96">
        <v>21</v>
      </c>
      <c r="AL27" s="96">
        <v>1</v>
      </c>
      <c r="AM27" s="96">
        <v>2</v>
      </c>
      <c r="AN27" s="96">
        <v>1</v>
      </c>
      <c r="AO27" s="96">
        <v>2</v>
      </c>
      <c r="AP27" s="100">
        <v>5</v>
      </c>
      <c r="AQ27" s="99"/>
      <c r="AR27" s="106"/>
    </row>
    <row r="28" spans="1:44" s="95" customFormat="1" ht="48.75" customHeight="1">
      <c r="A28" s="96">
        <v>19</v>
      </c>
      <c r="B28" s="97" t="s">
        <v>50</v>
      </c>
      <c r="C28" s="96">
        <v>17</v>
      </c>
      <c r="D28" s="96">
        <v>508</v>
      </c>
      <c r="E28" s="96">
        <v>8661</v>
      </c>
      <c r="F28" s="98">
        <f t="shared" si="0"/>
        <v>17.049212598425196</v>
      </c>
      <c r="G28" s="96">
        <v>2051</v>
      </c>
      <c r="H28" s="96">
        <v>1456</v>
      </c>
      <c r="I28" s="96">
        <v>590</v>
      </c>
      <c r="J28" s="96">
        <v>0</v>
      </c>
      <c r="K28" s="96">
        <v>36</v>
      </c>
      <c r="L28" s="96">
        <v>54</v>
      </c>
      <c r="M28" s="96">
        <v>24</v>
      </c>
      <c r="N28" s="96">
        <v>30</v>
      </c>
      <c r="O28" s="96">
        <v>17</v>
      </c>
      <c r="P28" s="96">
        <v>17</v>
      </c>
      <c r="Q28" s="96">
        <v>0</v>
      </c>
      <c r="R28" s="96">
        <v>0</v>
      </c>
      <c r="S28" s="99"/>
      <c r="T28" s="96"/>
      <c r="U28" s="96"/>
      <c r="V28" s="100"/>
      <c r="W28" s="96">
        <v>1</v>
      </c>
      <c r="X28" s="96">
        <v>0</v>
      </c>
      <c r="Y28" s="96">
        <v>0</v>
      </c>
      <c r="Z28" s="96">
        <v>1</v>
      </c>
      <c r="AA28" s="96">
        <v>1</v>
      </c>
      <c r="AB28" s="96">
        <v>1</v>
      </c>
      <c r="AC28" s="96">
        <v>0</v>
      </c>
      <c r="AD28" s="96">
        <v>0</v>
      </c>
      <c r="AE28" s="100">
        <v>1</v>
      </c>
      <c r="AF28" s="100">
        <v>17</v>
      </c>
      <c r="AG28" s="96">
        <v>1</v>
      </c>
      <c r="AH28" s="96">
        <v>0</v>
      </c>
      <c r="AI28" s="96">
        <v>1</v>
      </c>
      <c r="AJ28" s="96">
        <v>1</v>
      </c>
      <c r="AK28" s="96">
        <v>20</v>
      </c>
      <c r="AL28" s="96">
        <v>1</v>
      </c>
      <c r="AM28" s="96">
        <v>0</v>
      </c>
      <c r="AN28" s="96">
        <v>1</v>
      </c>
      <c r="AO28" s="96">
        <v>1</v>
      </c>
      <c r="AP28" s="100">
        <v>5</v>
      </c>
      <c r="AQ28" s="97" t="s">
        <v>222</v>
      </c>
      <c r="AR28" s="114"/>
    </row>
    <row r="29" spans="1:44" s="95" customFormat="1" ht="42.75" customHeight="1">
      <c r="A29" s="96">
        <v>20</v>
      </c>
      <c r="B29" s="97" t="s">
        <v>51</v>
      </c>
      <c r="C29" s="96">
        <v>22</v>
      </c>
      <c r="D29" s="96">
        <v>654</v>
      </c>
      <c r="E29" s="96">
        <v>9899</v>
      </c>
      <c r="F29" s="98">
        <f t="shared" si="0"/>
        <v>15.136085626911315</v>
      </c>
      <c r="G29" s="96">
        <v>2220</v>
      </c>
      <c r="H29" s="96">
        <v>1500</v>
      </c>
      <c r="I29" s="96">
        <v>200</v>
      </c>
      <c r="J29" s="96"/>
      <c r="K29" s="96">
        <v>100</v>
      </c>
      <c r="L29" s="96">
        <v>100</v>
      </c>
      <c r="M29" s="96">
        <v>20</v>
      </c>
      <c r="N29" s="96">
        <v>26</v>
      </c>
      <c r="O29" s="96">
        <v>22</v>
      </c>
      <c r="P29" s="96">
        <v>22</v>
      </c>
      <c r="Q29" s="96"/>
      <c r="R29" s="96"/>
      <c r="S29" s="99"/>
      <c r="T29" s="96"/>
      <c r="U29" s="96"/>
      <c r="V29" s="100"/>
      <c r="W29" s="96">
        <v>1</v>
      </c>
      <c r="X29" s="96"/>
      <c r="Y29" s="96"/>
      <c r="Z29" s="96">
        <v>1</v>
      </c>
      <c r="AA29" s="96">
        <v>1</v>
      </c>
      <c r="AB29" s="96"/>
      <c r="AC29" s="96">
        <v>1</v>
      </c>
      <c r="AD29" s="96">
        <v>1</v>
      </c>
      <c r="AE29" s="100">
        <v>1</v>
      </c>
      <c r="AF29" s="100">
        <v>22</v>
      </c>
      <c r="AG29" s="96">
        <v>1</v>
      </c>
      <c r="AH29" s="96">
        <v>1</v>
      </c>
      <c r="AI29" s="96"/>
      <c r="AJ29" s="96">
        <v>1</v>
      </c>
      <c r="AK29" s="96">
        <v>19</v>
      </c>
      <c r="AL29" s="96">
        <v>1</v>
      </c>
      <c r="AM29" s="96">
        <v>1</v>
      </c>
      <c r="AN29" s="96">
        <v>1</v>
      </c>
      <c r="AO29" s="96">
        <v>1</v>
      </c>
      <c r="AP29" s="100">
        <v>6</v>
      </c>
      <c r="AQ29" s="97" t="s">
        <v>223</v>
      </c>
      <c r="AR29" s="96" t="s">
        <v>224</v>
      </c>
    </row>
    <row r="30" spans="1:44" s="95" customFormat="1" ht="17.25" customHeight="1">
      <c r="A30" s="96">
        <v>21</v>
      </c>
      <c r="B30" s="97" t="s">
        <v>49</v>
      </c>
      <c r="C30" s="96">
        <v>18</v>
      </c>
      <c r="D30" s="96">
        <v>524</v>
      </c>
      <c r="E30" s="96">
        <v>6784</v>
      </c>
      <c r="F30" s="98">
        <f t="shared" si="0"/>
        <v>12.946564885496183</v>
      </c>
      <c r="G30" s="96">
        <v>2296</v>
      </c>
      <c r="H30" s="96"/>
      <c r="I30" s="96">
        <v>800</v>
      </c>
      <c r="J30" s="96">
        <v>181</v>
      </c>
      <c r="K30" s="96">
        <v>62</v>
      </c>
      <c r="L30" s="96">
        <v>0</v>
      </c>
      <c r="M30" s="96">
        <v>12</v>
      </c>
      <c r="N30" s="96">
        <v>20</v>
      </c>
      <c r="O30" s="96">
        <v>18</v>
      </c>
      <c r="P30" s="96">
        <v>18</v>
      </c>
      <c r="Q30" s="96">
        <v>0</v>
      </c>
      <c r="R30" s="96"/>
      <c r="S30" s="115"/>
      <c r="T30" s="96"/>
      <c r="U30" s="96"/>
      <c r="V30" s="100"/>
      <c r="W30" s="96">
        <v>1</v>
      </c>
      <c r="X30" s="96">
        <v>1</v>
      </c>
      <c r="Y30" s="96"/>
      <c r="Z30" s="96">
        <v>1</v>
      </c>
      <c r="AA30" s="96">
        <v>1</v>
      </c>
      <c r="AB30" s="96"/>
      <c r="AC30" s="96">
        <v>1</v>
      </c>
      <c r="AD30" s="96">
        <v>1</v>
      </c>
      <c r="AE30" s="100">
        <v>1</v>
      </c>
      <c r="AF30" s="100">
        <v>18</v>
      </c>
      <c r="AG30" s="96">
        <v>1</v>
      </c>
      <c r="AH30" s="96">
        <v>1</v>
      </c>
      <c r="AI30" s="96"/>
      <c r="AJ30" s="96">
        <v>1</v>
      </c>
      <c r="AK30" s="96">
        <v>16</v>
      </c>
      <c r="AL30" s="96">
        <v>1</v>
      </c>
      <c r="AM30" s="96">
        <v>1</v>
      </c>
      <c r="AN30" s="96">
        <v>1</v>
      </c>
      <c r="AO30" s="96">
        <v>1</v>
      </c>
      <c r="AP30" s="100">
        <v>3</v>
      </c>
      <c r="AQ30" s="99"/>
      <c r="AR30" s="106"/>
    </row>
    <row r="31" spans="1:44" s="95" customFormat="1" ht="48" customHeight="1">
      <c r="A31" s="96">
        <v>22</v>
      </c>
      <c r="B31" s="97" t="s">
        <v>52</v>
      </c>
      <c r="C31" s="96">
        <v>10</v>
      </c>
      <c r="D31" s="96">
        <v>240</v>
      </c>
      <c r="E31" s="96">
        <v>5752</v>
      </c>
      <c r="F31" s="98">
        <f t="shared" si="0"/>
        <v>23.966666666666665</v>
      </c>
      <c r="G31" s="96">
        <v>700</v>
      </c>
      <c r="H31" s="96">
        <v>700</v>
      </c>
      <c r="I31" s="96">
        <v>0</v>
      </c>
      <c r="J31" s="96">
        <v>112</v>
      </c>
      <c r="K31" s="96">
        <v>20</v>
      </c>
      <c r="L31" s="96">
        <v>78</v>
      </c>
      <c r="M31" s="96">
        <v>24</v>
      </c>
      <c r="N31" s="96">
        <v>41</v>
      </c>
      <c r="O31" s="96">
        <v>8</v>
      </c>
      <c r="P31" s="96">
        <v>8</v>
      </c>
      <c r="Q31" s="96">
        <v>1</v>
      </c>
      <c r="R31" s="96">
        <v>2</v>
      </c>
      <c r="S31" s="99" t="s">
        <v>225</v>
      </c>
      <c r="T31" s="96"/>
      <c r="U31" s="96"/>
      <c r="V31" s="100">
        <v>3</v>
      </c>
      <c r="W31" s="96">
        <v>0</v>
      </c>
      <c r="X31" s="96">
        <v>1</v>
      </c>
      <c r="Y31" s="96">
        <v>1</v>
      </c>
      <c r="Z31" s="96">
        <v>1</v>
      </c>
      <c r="AA31" s="96">
        <v>1</v>
      </c>
      <c r="AB31" s="96">
        <v>1</v>
      </c>
      <c r="AC31" s="96">
        <v>1</v>
      </c>
      <c r="AD31" s="96">
        <v>1</v>
      </c>
      <c r="AE31" s="100">
        <v>1</v>
      </c>
      <c r="AF31" s="100">
        <v>10</v>
      </c>
      <c r="AG31" s="96">
        <v>1</v>
      </c>
      <c r="AH31" s="96">
        <v>0</v>
      </c>
      <c r="AI31" s="96">
        <v>0</v>
      </c>
      <c r="AJ31" s="96">
        <v>1</v>
      </c>
      <c r="AK31" s="96">
        <v>10</v>
      </c>
      <c r="AL31" s="96">
        <v>1</v>
      </c>
      <c r="AM31" s="96">
        <v>1</v>
      </c>
      <c r="AN31" s="96">
        <v>1</v>
      </c>
      <c r="AO31" s="96">
        <v>1</v>
      </c>
      <c r="AP31" s="100">
        <v>3</v>
      </c>
      <c r="AQ31" s="97" t="s">
        <v>226</v>
      </c>
      <c r="AR31" s="106"/>
    </row>
    <row r="32" spans="1:44" s="95" customFormat="1" ht="17.25" customHeight="1">
      <c r="A32" s="116">
        <v>23</v>
      </c>
      <c r="B32" s="97" t="s">
        <v>53</v>
      </c>
      <c r="C32" s="116">
        <v>18</v>
      </c>
      <c r="D32" s="116">
        <v>572</v>
      </c>
      <c r="E32" s="116">
        <v>6766</v>
      </c>
      <c r="F32" s="117">
        <f t="shared" si="0"/>
        <v>11.828671328671328</v>
      </c>
      <c r="G32" s="116">
        <v>1800</v>
      </c>
      <c r="H32" s="116">
        <v>708</v>
      </c>
      <c r="I32" s="116"/>
      <c r="J32" s="116"/>
      <c r="K32" s="116">
        <v>45</v>
      </c>
      <c r="L32" s="116"/>
      <c r="M32" s="116">
        <v>18</v>
      </c>
      <c r="N32" s="116">
        <v>30</v>
      </c>
      <c r="O32" s="116">
        <v>16</v>
      </c>
      <c r="P32" s="116">
        <v>16</v>
      </c>
      <c r="Q32" s="116"/>
      <c r="R32" s="116">
        <v>2</v>
      </c>
      <c r="S32" s="118" t="s">
        <v>227</v>
      </c>
      <c r="T32" s="116"/>
      <c r="U32" s="116"/>
      <c r="V32" s="119">
        <v>2</v>
      </c>
      <c r="W32" s="116">
        <v>1</v>
      </c>
      <c r="X32" s="116"/>
      <c r="Y32" s="116"/>
      <c r="Z32" s="116">
        <v>1</v>
      </c>
      <c r="AA32" s="116">
        <v>1</v>
      </c>
      <c r="AB32" s="116">
        <v>1</v>
      </c>
      <c r="AC32" s="116">
        <v>1</v>
      </c>
      <c r="AD32" s="116">
        <v>2</v>
      </c>
      <c r="AE32" s="119">
        <v>1</v>
      </c>
      <c r="AF32" s="119">
        <v>18</v>
      </c>
      <c r="AG32" s="116">
        <v>1</v>
      </c>
      <c r="AH32" s="116"/>
      <c r="AI32" s="116"/>
      <c r="AJ32" s="116">
        <v>1</v>
      </c>
      <c r="AK32" s="116">
        <v>20</v>
      </c>
      <c r="AL32" s="116">
        <v>1</v>
      </c>
      <c r="AM32" s="116">
        <v>1</v>
      </c>
      <c r="AN32" s="116">
        <v>1</v>
      </c>
      <c r="AO32" s="116">
        <v>2</v>
      </c>
      <c r="AP32" s="119">
        <v>6</v>
      </c>
      <c r="AQ32" s="118"/>
      <c r="AR32" s="120"/>
    </row>
    <row r="33" spans="1:44" s="125" customFormat="1" ht="22.5" customHeight="1">
      <c r="A33" s="121"/>
      <c r="B33" s="122" t="s">
        <v>228</v>
      </c>
      <c r="C33" s="121">
        <f>SUM(C10:C32)</f>
        <v>379</v>
      </c>
      <c r="D33" s="121">
        <f aca="true" t="shared" si="1" ref="D33:AR33">SUM(D10:D32)</f>
        <v>11177</v>
      </c>
      <c r="E33" s="121">
        <f t="shared" si="1"/>
        <v>161611</v>
      </c>
      <c r="F33" s="123">
        <f t="shared" si="0"/>
        <v>14.45924666726313</v>
      </c>
      <c r="G33" s="121">
        <f t="shared" si="1"/>
        <v>54441</v>
      </c>
      <c r="H33" s="121">
        <f t="shared" si="1"/>
        <v>32958</v>
      </c>
      <c r="I33" s="121">
        <f t="shared" si="1"/>
        <v>3010.4</v>
      </c>
      <c r="J33" s="121">
        <f t="shared" si="1"/>
        <v>895.6</v>
      </c>
      <c r="K33" s="121">
        <f t="shared" si="1"/>
        <v>1442</v>
      </c>
      <c r="L33" s="121">
        <f t="shared" si="1"/>
        <v>1156</v>
      </c>
      <c r="M33" s="121">
        <f t="shared" si="1"/>
        <v>413</v>
      </c>
      <c r="N33" s="121">
        <f t="shared" si="1"/>
        <v>750</v>
      </c>
      <c r="O33" s="121">
        <f t="shared" si="1"/>
        <v>379</v>
      </c>
      <c r="P33" s="121">
        <f t="shared" si="1"/>
        <v>371</v>
      </c>
      <c r="Q33" s="121">
        <f t="shared" si="1"/>
        <v>4</v>
      </c>
      <c r="R33" s="121">
        <f t="shared" si="1"/>
        <v>8</v>
      </c>
      <c r="S33" s="122">
        <f t="shared" si="1"/>
        <v>0</v>
      </c>
      <c r="T33" s="121">
        <f t="shared" si="1"/>
        <v>4</v>
      </c>
      <c r="U33" s="121">
        <f t="shared" si="1"/>
        <v>0</v>
      </c>
      <c r="V33" s="124">
        <f t="shared" si="1"/>
        <v>13</v>
      </c>
      <c r="W33" s="121">
        <f t="shared" si="1"/>
        <v>21</v>
      </c>
      <c r="X33" s="121">
        <f t="shared" si="1"/>
        <v>26</v>
      </c>
      <c r="Y33" s="121">
        <f t="shared" si="1"/>
        <v>7</v>
      </c>
      <c r="Z33" s="121">
        <f t="shared" si="1"/>
        <v>22</v>
      </c>
      <c r="AA33" s="121">
        <f t="shared" si="1"/>
        <v>23</v>
      </c>
      <c r="AB33" s="121">
        <f t="shared" si="1"/>
        <v>12</v>
      </c>
      <c r="AC33" s="121">
        <f t="shared" si="1"/>
        <v>16</v>
      </c>
      <c r="AD33" s="121">
        <f t="shared" si="1"/>
        <v>15</v>
      </c>
      <c r="AE33" s="124">
        <f t="shared" si="1"/>
        <v>16</v>
      </c>
      <c r="AF33" s="124">
        <f t="shared" si="1"/>
        <v>256</v>
      </c>
      <c r="AG33" s="121">
        <f t="shared" si="1"/>
        <v>33</v>
      </c>
      <c r="AH33" s="121">
        <f t="shared" si="1"/>
        <v>17</v>
      </c>
      <c r="AI33" s="121">
        <f t="shared" si="1"/>
        <v>5</v>
      </c>
      <c r="AJ33" s="121">
        <f t="shared" si="1"/>
        <v>18</v>
      </c>
      <c r="AK33" s="121">
        <f t="shared" si="1"/>
        <v>303</v>
      </c>
      <c r="AL33" s="121">
        <f t="shared" si="1"/>
        <v>23</v>
      </c>
      <c r="AM33" s="121">
        <f t="shared" si="1"/>
        <v>21</v>
      </c>
      <c r="AN33" s="121">
        <f t="shared" si="1"/>
        <v>20</v>
      </c>
      <c r="AO33" s="121">
        <f t="shared" si="1"/>
        <v>25</v>
      </c>
      <c r="AP33" s="124">
        <f>SUM(AP10:AP32)</f>
        <v>97</v>
      </c>
      <c r="AQ33" s="122">
        <f t="shared" si="1"/>
        <v>0</v>
      </c>
      <c r="AR33" s="121">
        <f t="shared" si="1"/>
        <v>0</v>
      </c>
    </row>
  </sheetData>
  <sheetProtection/>
  <mergeCells count="39">
    <mergeCell ref="A1:D1"/>
    <mergeCell ref="A3:V3"/>
    <mergeCell ref="A4:V4"/>
    <mergeCell ref="A5:G5"/>
    <mergeCell ref="A6:A8"/>
    <mergeCell ref="B6:B8"/>
    <mergeCell ref="C6:C8"/>
    <mergeCell ref="D6:D8"/>
    <mergeCell ref="E6:N6"/>
    <mergeCell ref="O6:V6"/>
    <mergeCell ref="W6:AP6"/>
    <mergeCell ref="AQ6:AQ8"/>
    <mergeCell ref="Q7:Q8"/>
    <mergeCell ref="R7:V7"/>
    <mergeCell ref="W7:W8"/>
    <mergeCell ref="X7:X8"/>
    <mergeCell ref="Y7:Y8"/>
    <mergeCell ref="Z7:Z8"/>
    <mergeCell ref="AA7:AA8"/>
    <mergeCell ref="AB7:AF7"/>
    <mergeCell ref="AR6:AR8"/>
    <mergeCell ref="E7:F7"/>
    <mergeCell ref="G7:G8"/>
    <mergeCell ref="H7:H8"/>
    <mergeCell ref="I7:I8"/>
    <mergeCell ref="J7:J8"/>
    <mergeCell ref="K7:L7"/>
    <mergeCell ref="M7:N7"/>
    <mergeCell ref="O7:O8"/>
    <mergeCell ref="P7:P8"/>
    <mergeCell ref="AG7:AG8"/>
    <mergeCell ref="AH7:AH8"/>
    <mergeCell ref="AN7:AN8"/>
    <mergeCell ref="AO7:AO8"/>
    <mergeCell ref="AP7:AP8"/>
    <mergeCell ref="AI7:AI8"/>
    <mergeCell ref="AJ7:AK7"/>
    <mergeCell ref="AL7:AL8"/>
    <mergeCell ref="AM7:AM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37"/>
  <sheetViews>
    <sheetView zoomScalePageLayoutView="0" workbookViewId="0" topLeftCell="A4">
      <selection activeCell="E42" sqref="E42"/>
    </sheetView>
  </sheetViews>
  <sheetFormatPr defaultColWidth="9.00390625" defaultRowHeight="15.75"/>
  <cols>
    <col min="2" max="2" width="16.75390625" style="0" customWidth="1"/>
    <col min="3" max="3" width="11.125" style="0" customWidth="1"/>
    <col min="4" max="6" width="10.00390625" style="0" customWidth="1"/>
    <col min="7" max="7" width="10.375" style="0" customWidth="1"/>
    <col min="8" max="8" width="12.50390625" style="0" customWidth="1"/>
  </cols>
  <sheetData>
    <row r="1" spans="1:50" ht="15.75">
      <c r="A1" s="12" t="s">
        <v>0</v>
      </c>
      <c r="B1" s="13"/>
      <c r="C1" s="13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.75">
      <c r="A2" s="12" t="s">
        <v>1</v>
      </c>
      <c r="B2" s="13"/>
      <c r="C2" s="1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9.5" customHeight="1">
      <c r="A3" s="155" t="s">
        <v>60</v>
      </c>
      <c r="B3" s="155"/>
      <c r="C3" s="155"/>
      <c r="D3" s="155"/>
      <c r="E3" s="155"/>
      <c r="F3" s="155"/>
      <c r="G3" s="155"/>
      <c r="H3" s="15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.75">
      <c r="A4" s="155" t="s">
        <v>61</v>
      </c>
      <c r="B4" s="155"/>
      <c r="C4" s="155"/>
      <c r="D4" s="155"/>
      <c r="E4" s="155"/>
      <c r="F4" s="155"/>
      <c r="G4" s="155"/>
      <c r="H4" s="15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8" ht="15.75">
      <c r="A5" s="218" t="s">
        <v>70</v>
      </c>
      <c r="B5" s="218"/>
      <c r="C5" s="218"/>
      <c r="D5" s="218"/>
      <c r="E5" s="218"/>
      <c r="F5" s="218"/>
      <c r="G5" s="218"/>
      <c r="H5" s="218"/>
    </row>
    <row r="6" ht="6.75" customHeight="1" thickBot="1"/>
    <row r="7" spans="1:8" ht="17.25" customHeight="1" thickTop="1">
      <c r="A7" s="271" t="s">
        <v>3</v>
      </c>
      <c r="B7" s="273" t="s">
        <v>10</v>
      </c>
      <c r="C7" s="274" t="s">
        <v>68</v>
      </c>
      <c r="D7" s="274"/>
      <c r="E7" s="268" t="s">
        <v>69</v>
      </c>
      <c r="F7" s="268"/>
      <c r="G7" s="268" t="s">
        <v>16</v>
      </c>
      <c r="H7" s="269"/>
    </row>
    <row r="8" spans="1:8" ht="15.75" customHeight="1">
      <c r="A8" s="272"/>
      <c r="B8" s="151"/>
      <c r="C8" s="165" t="s">
        <v>58</v>
      </c>
      <c r="D8" s="165" t="s">
        <v>14</v>
      </c>
      <c r="E8" s="165" t="s">
        <v>58</v>
      </c>
      <c r="F8" s="165" t="s">
        <v>15</v>
      </c>
      <c r="G8" s="165" t="s">
        <v>58</v>
      </c>
      <c r="H8" s="270" t="s">
        <v>15</v>
      </c>
    </row>
    <row r="9" spans="1:8" ht="15.75">
      <c r="A9" s="272"/>
      <c r="B9" s="151"/>
      <c r="C9" s="165"/>
      <c r="D9" s="165"/>
      <c r="E9" s="165"/>
      <c r="F9" s="165"/>
      <c r="G9" s="165"/>
      <c r="H9" s="270"/>
    </row>
    <row r="10" spans="1:8" ht="29.25" customHeight="1">
      <c r="A10" s="272"/>
      <c r="B10" s="151"/>
      <c r="C10" s="165"/>
      <c r="D10" s="165"/>
      <c r="E10" s="165"/>
      <c r="F10" s="165"/>
      <c r="G10" s="165"/>
      <c r="H10" s="270"/>
    </row>
    <row r="11" spans="1:8" ht="15.75">
      <c r="A11" s="17">
        <v>1</v>
      </c>
      <c r="B11" s="18" t="s">
        <v>31</v>
      </c>
      <c r="C11" s="6"/>
      <c r="D11" s="6"/>
      <c r="E11" s="6"/>
      <c r="F11" s="6"/>
      <c r="G11" s="6"/>
      <c r="H11" s="7"/>
    </row>
    <row r="12" spans="1:8" ht="15.75">
      <c r="A12" s="16">
        <v>2</v>
      </c>
      <c r="B12" s="8" t="s">
        <v>32</v>
      </c>
      <c r="C12" s="2"/>
      <c r="D12" s="2"/>
      <c r="E12" s="2"/>
      <c r="F12" s="2"/>
      <c r="G12" s="2"/>
      <c r="H12" s="3"/>
    </row>
    <row r="13" spans="1:8" ht="15.75">
      <c r="A13" s="16">
        <v>3</v>
      </c>
      <c r="B13" s="8" t="s">
        <v>33</v>
      </c>
      <c r="C13" s="2"/>
      <c r="D13" s="2"/>
      <c r="E13" s="2"/>
      <c r="F13" s="2"/>
      <c r="G13" s="2"/>
      <c r="H13" s="3"/>
    </row>
    <row r="14" spans="1:8" ht="15.75">
      <c r="A14" s="16">
        <v>4</v>
      </c>
      <c r="B14" s="8" t="s">
        <v>34</v>
      </c>
      <c r="C14" s="2"/>
      <c r="D14" s="2">
        <v>6</v>
      </c>
      <c r="E14" s="2"/>
      <c r="F14" s="2"/>
      <c r="G14" s="2"/>
      <c r="H14" s="3"/>
    </row>
    <row r="15" spans="1:8" ht="15.75">
      <c r="A15" s="16">
        <v>5</v>
      </c>
      <c r="B15" s="8" t="s">
        <v>35</v>
      </c>
      <c r="C15" s="2"/>
      <c r="D15" s="2"/>
      <c r="E15" s="2"/>
      <c r="F15" s="2"/>
      <c r="G15" s="2"/>
      <c r="H15" s="3"/>
    </row>
    <row r="16" spans="1:8" ht="15.75">
      <c r="A16" s="16">
        <v>6</v>
      </c>
      <c r="B16" s="8" t="s">
        <v>36</v>
      </c>
      <c r="C16" s="2"/>
      <c r="D16" s="2"/>
      <c r="E16" s="2"/>
      <c r="F16" s="2"/>
      <c r="G16" s="2"/>
      <c r="H16" s="3"/>
    </row>
    <row r="17" spans="1:8" ht="15.75">
      <c r="A17" s="16">
        <v>7</v>
      </c>
      <c r="B17" s="8" t="s">
        <v>37</v>
      </c>
      <c r="C17" s="2"/>
      <c r="D17" s="2"/>
      <c r="E17" s="2"/>
      <c r="F17" s="2"/>
      <c r="G17" s="2"/>
      <c r="H17" s="3"/>
    </row>
    <row r="18" spans="1:8" ht="15.75">
      <c r="A18" s="16">
        <v>8</v>
      </c>
      <c r="B18" s="8" t="s">
        <v>38</v>
      </c>
      <c r="C18" s="2">
        <v>6</v>
      </c>
      <c r="D18" s="2"/>
      <c r="E18" s="2"/>
      <c r="F18" s="2"/>
      <c r="G18" s="2"/>
      <c r="H18" s="3"/>
    </row>
    <row r="19" spans="1:8" ht="15.75">
      <c r="A19" s="16">
        <v>9</v>
      </c>
      <c r="B19" s="8" t="s">
        <v>39</v>
      </c>
      <c r="C19" s="2"/>
      <c r="D19" s="2"/>
      <c r="E19" s="2"/>
      <c r="F19" s="2"/>
      <c r="G19" s="2"/>
      <c r="H19" s="3"/>
    </row>
    <row r="20" spans="1:8" ht="15.75">
      <c r="A20" s="16">
        <v>10</v>
      </c>
      <c r="B20" s="8" t="s">
        <v>40</v>
      </c>
      <c r="C20" s="2"/>
      <c r="D20" s="2">
        <v>2</v>
      </c>
      <c r="E20" s="2"/>
      <c r="F20" s="2"/>
      <c r="G20" s="2"/>
      <c r="H20" s="3"/>
    </row>
    <row r="21" spans="1:8" ht="15.75">
      <c r="A21" s="16">
        <v>11</v>
      </c>
      <c r="B21" s="8" t="s">
        <v>41</v>
      </c>
      <c r="C21" s="2"/>
      <c r="D21" s="2"/>
      <c r="E21" s="2"/>
      <c r="F21" s="2"/>
      <c r="G21" s="2"/>
      <c r="H21" s="3"/>
    </row>
    <row r="22" spans="1:8" ht="15.75">
      <c r="A22" s="16">
        <v>12</v>
      </c>
      <c r="B22" s="8" t="s">
        <v>42</v>
      </c>
      <c r="C22" s="2"/>
      <c r="D22" s="2">
        <v>1</v>
      </c>
      <c r="E22" s="2"/>
      <c r="F22" s="2"/>
      <c r="G22" s="2"/>
      <c r="H22" s="3"/>
    </row>
    <row r="23" spans="1:8" ht="15.75">
      <c r="A23" s="16">
        <v>13</v>
      </c>
      <c r="B23" s="8" t="s">
        <v>43</v>
      </c>
      <c r="C23" s="2"/>
      <c r="D23" s="2"/>
      <c r="E23" s="2"/>
      <c r="F23" s="2"/>
      <c r="G23" s="2"/>
      <c r="H23" s="3"/>
    </row>
    <row r="24" spans="1:8" ht="15.75">
      <c r="A24" s="16">
        <v>14</v>
      </c>
      <c r="B24" s="8" t="s">
        <v>44</v>
      </c>
      <c r="C24" s="2"/>
      <c r="D24" s="2">
        <v>6</v>
      </c>
      <c r="E24" s="2"/>
      <c r="F24" s="2"/>
      <c r="G24" s="2"/>
      <c r="H24" s="3"/>
    </row>
    <row r="25" spans="1:8" ht="15.75">
      <c r="A25" s="16">
        <v>15</v>
      </c>
      <c r="B25" s="8" t="s">
        <v>45</v>
      </c>
      <c r="C25" s="2"/>
      <c r="D25" s="2"/>
      <c r="E25" s="2"/>
      <c r="F25" s="2"/>
      <c r="G25" s="2"/>
      <c r="H25" s="3"/>
    </row>
    <row r="26" spans="1:8" ht="15.75">
      <c r="A26" s="16">
        <v>16</v>
      </c>
      <c r="B26" s="8" t="s">
        <v>46</v>
      </c>
      <c r="C26" s="2"/>
      <c r="D26" s="2">
        <v>10</v>
      </c>
      <c r="E26" s="2"/>
      <c r="F26" s="2"/>
      <c r="G26" s="2"/>
      <c r="H26" s="3"/>
    </row>
    <row r="27" spans="1:8" ht="15.75">
      <c r="A27" s="16">
        <v>17</v>
      </c>
      <c r="B27" s="8" t="s">
        <v>47</v>
      </c>
      <c r="C27" s="2"/>
      <c r="D27" s="2"/>
      <c r="E27" s="2"/>
      <c r="F27" s="2"/>
      <c r="G27" s="2"/>
      <c r="H27" s="3"/>
    </row>
    <row r="28" spans="1:8" ht="15.75">
      <c r="A28" s="16">
        <v>18</v>
      </c>
      <c r="B28" s="8" t="s">
        <v>48</v>
      </c>
      <c r="C28" s="2"/>
      <c r="D28" s="2"/>
      <c r="E28" s="2"/>
      <c r="F28" s="2"/>
      <c r="G28" s="2"/>
      <c r="H28" s="3"/>
    </row>
    <row r="29" spans="1:8" ht="15.75">
      <c r="A29" s="16">
        <v>19</v>
      </c>
      <c r="B29" s="8" t="s">
        <v>49</v>
      </c>
      <c r="C29" s="2"/>
      <c r="D29" s="2"/>
      <c r="E29" s="2"/>
      <c r="F29" s="2"/>
      <c r="G29" s="2"/>
      <c r="H29" s="3"/>
    </row>
    <row r="30" spans="1:8" ht="15.75">
      <c r="A30" s="16">
        <v>20</v>
      </c>
      <c r="B30" s="8" t="s">
        <v>50</v>
      </c>
      <c r="C30" s="2"/>
      <c r="D30" s="2"/>
      <c r="E30" s="2"/>
      <c r="F30" s="2"/>
      <c r="G30" s="2"/>
      <c r="H30" s="3"/>
    </row>
    <row r="31" spans="1:8" ht="15.75">
      <c r="A31" s="16">
        <v>21</v>
      </c>
      <c r="B31" s="8" t="s">
        <v>51</v>
      </c>
      <c r="C31" s="2">
        <v>1</v>
      </c>
      <c r="D31" s="2"/>
      <c r="E31" s="2"/>
      <c r="F31" s="2"/>
      <c r="G31" s="2"/>
      <c r="H31" s="3"/>
    </row>
    <row r="32" spans="1:8" ht="15.75">
      <c r="A32" s="16">
        <v>22</v>
      </c>
      <c r="B32" s="8" t="s">
        <v>52</v>
      </c>
      <c r="C32" s="2"/>
      <c r="D32" s="2"/>
      <c r="E32" s="2"/>
      <c r="F32" s="2"/>
      <c r="G32" s="2"/>
      <c r="H32" s="3"/>
    </row>
    <row r="33" spans="1:8" ht="15.75">
      <c r="A33" s="16">
        <v>23</v>
      </c>
      <c r="B33" s="8" t="s">
        <v>53</v>
      </c>
      <c r="C33" s="2"/>
      <c r="D33" s="2"/>
      <c r="E33" s="2"/>
      <c r="F33" s="2"/>
      <c r="G33" s="2"/>
      <c r="H33" s="3"/>
    </row>
    <row r="34" spans="1:8" ht="15.75">
      <c r="A34" s="19">
        <v>24</v>
      </c>
      <c r="B34" s="9" t="s">
        <v>54</v>
      </c>
      <c r="C34" s="20"/>
      <c r="D34" s="20"/>
      <c r="E34" s="20"/>
      <c r="F34" s="20"/>
      <c r="G34" s="20"/>
      <c r="H34" s="21"/>
    </row>
    <row r="35" spans="1:8" ht="16.5" thickBot="1">
      <c r="A35" s="22"/>
      <c r="B35" s="23" t="s">
        <v>59</v>
      </c>
      <c r="C35" s="23">
        <f>SUM(C11:C34)</f>
        <v>7</v>
      </c>
      <c r="D35" s="23">
        <f>SUM(D11:D34)</f>
        <v>25</v>
      </c>
      <c r="E35" s="23"/>
      <c r="F35" s="23"/>
      <c r="G35" s="23"/>
      <c r="H35" s="24"/>
    </row>
    <row r="36" ht="16.5" thickTop="1"/>
    <row r="37" spans="5:7" ht="15.75">
      <c r="E37" s="218" t="s">
        <v>71</v>
      </c>
      <c r="F37" s="218"/>
      <c r="G37" s="218"/>
    </row>
  </sheetData>
  <sheetProtection/>
  <mergeCells count="15">
    <mergeCell ref="A3:H3"/>
    <mergeCell ref="A4:H4"/>
    <mergeCell ref="A5:H5"/>
    <mergeCell ref="C7:D7"/>
    <mergeCell ref="E7:F7"/>
    <mergeCell ref="C8:C10"/>
    <mergeCell ref="D8:D10"/>
    <mergeCell ref="G8:G10"/>
    <mergeCell ref="E37:G37"/>
    <mergeCell ref="E8:E10"/>
    <mergeCell ref="F8:F10"/>
    <mergeCell ref="G7:H7"/>
    <mergeCell ref="H8:H10"/>
    <mergeCell ref="A7:A10"/>
    <mergeCell ref="B7:B10"/>
  </mergeCells>
  <printOptions/>
  <pageMargins left="0.25" right="0.4" top="0.34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Nguyen Van Phong</cp:lastModifiedBy>
  <cp:lastPrinted>2015-01-07T01:27:07Z</cp:lastPrinted>
  <dcterms:created xsi:type="dcterms:W3CDTF">2014-08-04T09:30:49Z</dcterms:created>
  <dcterms:modified xsi:type="dcterms:W3CDTF">2015-01-09T01:28:35Z</dcterms:modified>
  <cp:category/>
  <cp:version/>
  <cp:contentType/>
  <cp:contentStatus/>
</cp:coreProperties>
</file>